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u.com\data\SharedData\CE CBAE Database\Mass DPU Reports\Monthly Arrearage Report\"/>
    </mc:Choice>
  </mc:AlternateContent>
  <xr:revisionPtr revIDLastSave="0" documentId="8_{F0CB926D-7470-4490-9D06-D626F0CF41A9}" xr6:coauthVersionLast="47" xr6:coauthVersionMax="47" xr10:uidLastSave="{00000000-0000-0000-0000-000000000000}"/>
  <bookViews>
    <workbookView xWindow="-120" yWindow="-120" windowWidth="29040" windowHeight="15720" activeTab="3" xr2:uid="{54AB9236-4E3F-4110-AF48-BDD6ADAC8624}"/>
  </bookViews>
  <sheets>
    <sheet name="Data WMA " sheetId="9" r:id="rId1"/>
    <sheet name="Data EMA Electric" sheetId="7" r:id="rId2"/>
    <sheet name="Data EMA Gas" sheetId="8" r:id="rId3"/>
    <sheet name="Data EGMA" sheetId="10" r:id="rId4"/>
    <sheet name="OMNI INTEGRATION" sheetId="11" r:id="rId5"/>
  </sheets>
  <definedNames>
    <definedName name="_xlnm.Print_Area" localSheetId="3">'Data EGMA'!$A$1:$CI$142</definedName>
    <definedName name="_xlnm.Print_Titles" localSheetId="3">'Data EGMA'!$1:$8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5" i="10" l="1"/>
  <c r="BN71" i="10" l="1"/>
  <c r="BM71" i="10"/>
  <c r="BL71" i="10"/>
  <c r="BK71" i="10"/>
  <c r="BJ71" i="10"/>
  <c r="BN64" i="10"/>
  <c r="BM64" i="10"/>
  <c r="BL64" i="10"/>
  <c r="BK64" i="10"/>
  <c r="BJ64" i="10"/>
  <c r="BN57" i="10"/>
  <c r="BM57" i="10"/>
  <c r="BL57" i="10"/>
  <c r="BK57" i="10"/>
  <c r="BJ57" i="10"/>
  <c r="BK50" i="10"/>
  <c r="BL50" i="10"/>
  <c r="BM50" i="10"/>
  <c r="BN50" i="10"/>
  <c r="BJ50" i="10"/>
  <c r="BN71" i="9"/>
  <c r="BM71" i="9"/>
  <c r="BL71" i="9"/>
  <c r="BK71" i="9"/>
  <c r="BJ71" i="9"/>
  <c r="BN64" i="9"/>
  <c r="BM64" i="9"/>
  <c r="BL64" i="9"/>
  <c r="BK64" i="9"/>
  <c r="BJ64" i="9"/>
  <c r="BN57" i="9"/>
  <c r="BM57" i="9"/>
  <c r="BL57" i="9"/>
  <c r="BK57" i="9"/>
  <c r="BJ57" i="9"/>
  <c r="BK50" i="9"/>
  <c r="BL50" i="9"/>
  <c r="BM50" i="9"/>
  <c r="BN50" i="9"/>
  <c r="BJ50" i="9"/>
  <c r="BN43" i="9"/>
  <c r="BM43" i="9"/>
  <c r="BL43" i="9"/>
  <c r="BK43" i="9"/>
  <c r="BJ43" i="9"/>
  <c r="BN36" i="9"/>
  <c r="BM36" i="9"/>
  <c r="BL36" i="9"/>
  <c r="BK36" i="9"/>
  <c r="BJ36" i="9"/>
  <c r="BN29" i="9"/>
  <c r="BM29" i="9"/>
  <c r="BL29" i="9"/>
  <c r="BK29" i="9"/>
  <c r="BJ29" i="9"/>
  <c r="BK22" i="9"/>
  <c r="BL22" i="9"/>
  <c r="BM22" i="9"/>
  <c r="BN22" i="9"/>
  <c r="BJ22" i="9"/>
  <c r="AR147" i="10"/>
  <c r="AQ147" i="10"/>
  <c r="AK147" i="10"/>
  <c r="AF147" i="10"/>
  <c r="DB146" i="10"/>
  <c r="DA146" i="10"/>
  <c r="CZ146" i="10"/>
  <c r="CY146" i="10"/>
  <c r="CX146" i="10"/>
  <c r="CW146" i="10"/>
  <c r="CV146" i="10"/>
  <c r="CU146" i="10"/>
  <c r="CT146" i="10"/>
  <c r="CS146" i="10"/>
  <c r="CR146" i="10"/>
  <c r="CQ146" i="10"/>
  <c r="CP146" i="10"/>
  <c r="CO146" i="10"/>
  <c r="CN146" i="10"/>
  <c r="CM146" i="10"/>
  <c r="CL146" i="10"/>
  <c r="CK146" i="10"/>
  <c r="DB145" i="10"/>
  <c r="DA145" i="10"/>
  <c r="CZ145" i="10"/>
  <c r="CY145" i="10"/>
  <c r="CX145" i="10"/>
  <c r="CW145" i="10"/>
  <c r="CV145" i="10"/>
  <c r="CU145" i="10"/>
  <c r="CT145" i="10"/>
  <c r="CS145" i="10"/>
  <c r="CR145" i="10"/>
  <c r="CQ145" i="10"/>
  <c r="CP145" i="10"/>
  <c r="CO145" i="10"/>
  <c r="CN145" i="10"/>
  <c r="CM145" i="10"/>
  <c r="CL145" i="10"/>
  <c r="CK145" i="10"/>
  <c r="DB144" i="10"/>
  <c r="DA144" i="10"/>
  <c r="CZ144" i="10"/>
  <c r="CY144" i="10"/>
  <c r="CX144" i="10"/>
  <c r="CW144" i="10"/>
  <c r="CV144" i="10"/>
  <c r="CU144" i="10"/>
  <c r="CT144" i="10"/>
  <c r="CS144" i="10"/>
  <c r="CR144" i="10"/>
  <c r="CQ144" i="10"/>
  <c r="CP144" i="10"/>
  <c r="CO144" i="10"/>
  <c r="CN144" i="10"/>
  <c r="CM144" i="10"/>
  <c r="CL144" i="10"/>
  <c r="CK144" i="10"/>
  <c r="DB143" i="10"/>
  <c r="DA143" i="10"/>
  <c r="CZ143" i="10"/>
  <c r="CY143" i="10"/>
  <c r="CX143" i="10"/>
  <c r="CW143" i="10"/>
  <c r="CV143" i="10"/>
  <c r="CU143" i="10"/>
  <c r="CT143" i="10"/>
  <c r="CS143" i="10"/>
  <c r="CR143" i="10"/>
  <c r="CQ143" i="10"/>
  <c r="CP143" i="10"/>
  <c r="CO143" i="10"/>
  <c r="CN143" i="10"/>
  <c r="CM143" i="10"/>
  <c r="CL143" i="10"/>
  <c r="CK143" i="10"/>
  <c r="AR141" i="10"/>
  <c r="AQ141" i="10"/>
  <c r="AP141" i="10"/>
  <c r="AO141" i="10"/>
  <c r="AN141" i="10"/>
  <c r="AM141" i="10"/>
  <c r="AL141" i="10"/>
  <c r="AK141" i="10"/>
  <c r="AI141" i="10"/>
  <c r="AH141" i="10"/>
  <c r="AF141" i="10"/>
  <c r="AE141" i="10"/>
  <c r="AD141" i="10"/>
  <c r="AC141" i="10"/>
  <c r="AB141" i="10"/>
  <c r="AA141"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B141" i="10"/>
  <c r="DB140" i="10"/>
  <c r="DA140" i="10"/>
  <c r="CZ140" i="10"/>
  <c r="CY140" i="10"/>
  <c r="CX140" i="10"/>
  <c r="CW140" i="10"/>
  <c r="CV140" i="10"/>
  <c r="CU140" i="10"/>
  <c r="CT140" i="10"/>
  <c r="CS140" i="10"/>
  <c r="CR140" i="10"/>
  <c r="CQ140" i="10"/>
  <c r="CP140" i="10"/>
  <c r="CO140" i="10"/>
  <c r="CN140" i="10"/>
  <c r="CM140" i="10"/>
  <c r="CL140" i="10"/>
  <c r="CK140" i="10"/>
  <c r="CJ140" i="10"/>
  <c r="CI140" i="10"/>
  <c r="CH140" i="10"/>
  <c r="CG140" i="10"/>
  <c r="CF140" i="10"/>
  <c r="CE140" i="10"/>
  <c r="CD140" i="10"/>
  <c r="CC140" i="10"/>
  <c r="CB140" i="10"/>
  <c r="CA140" i="10"/>
  <c r="BZ140" i="10"/>
  <c r="BY140" i="10"/>
  <c r="BX140" i="10"/>
  <c r="BW140" i="10"/>
  <c r="BV140" i="10"/>
  <c r="BU140" i="10"/>
  <c r="B140" i="10"/>
  <c r="DB139" i="10"/>
  <c r="DA139" i="10"/>
  <c r="CZ139" i="10"/>
  <c r="CY139" i="10"/>
  <c r="CX139" i="10"/>
  <c r="CW139" i="10"/>
  <c r="CV139" i="10"/>
  <c r="CU139" i="10"/>
  <c r="CT139" i="10"/>
  <c r="CS139" i="10"/>
  <c r="CR139" i="10"/>
  <c r="CQ139" i="10"/>
  <c r="CP139" i="10"/>
  <c r="CO139" i="10"/>
  <c r="CN139" i="10"/>
  <c r="CM139" i="10"/>
  <c r="CL139" i="10"/>
  <c r="CK139" i="10"/>
  <c r="CJ139" i="10"/>
  <c r="CI139" i="10"/>
  <c r="CH139" i="10"/>
  <c r="CG139" i="10"/>
  <c r="CF139" i="10"/>
  <c r="CE139" i="10"/>
  <c r="CD139" i="10"/>
  <c r="CC139" i="10"/>
  <c r="CB139" i="10"/>
  <c r="CA139" i="10"/>
  <c r="BZ139" i="10"/>
  <c r="BY139" i="10"/>
  <c r="BX139" i="10"/>
  <c r="BW139" i="10"/>
  <c r="BV139" i="10"/>
  <c r="BU139" i="10"/>
  <c r="B139" i="10"/>
  <c r="DB138" i="10"/>
  <c r="DA138" i="10"/>
  <c r="CZ138" i="10"/>
  <c r="CY138" i="10"/>
  <c r="CX138" i="10"/>
  <c r="CW138" i="10"/>
  <c r="CV138" i="10"/>
  <c r="CU138" i="10"/>
  <c r="CT138" i="10"/>
  <c r="CS138" i="10"/>
  <c r="CR138" i="10"/>
  <c r="CQ138" i="10"/>
  <c r="CP138" i="10"/>
  <c r="CO138" i="10"/>
  <c r="CN138" i="10"/>
  <c r="CM138" i="10"/>
  <c r="CL138" i="10"/>
  <c r="CK138" i="10"/>
  <c r="CJ138" i="10"/>
  <c r="CI138" i="10"/>
  <c r="CH138" i="10"/>
  <c r="CG138" i="10"/>
  <c r="CF138" i="10"/>
  <c r="CE138" i="10"/>
  <c r="CD138" i="10"/>
  <c r="CC138" i="10"/>
  <c r="CB138" i="10"/>
  <c r="CA138" i="10"/>
  <c r="BZ138" i="10"/>
  <c r="BY138" i="10"/>
  <c r="BX138" i="10"/>
  <c r="BW138" i="10"/>
  <c r="BV138" i="10"/>
  <c r="BU138" i="10"/>
  <c r="B138" i="10"/>
  <c r="DB137" i="10"/>
  <c r="DA137" i="10"/>
  <c r="CZ137" i="10"/>
  <c r="CY137" i="10"/>
  <c r="CX137" i="10"/>
  <c r="CW137" i="10"/>
  <c r="CV137" i="10"/>
  <c r="CU137" i="10"/>
  <c r="CT137" i="10"/>
  <c r="CS137" i="10"/>
  <c r="CR137" i="10"/>
  <c r="CQ137" i="10"/>
  <c r="CP137" i="10"/>
  <c r="CO137" i="10"/>
  <c r="CN137" i="10"/>
  <c r="CM137" i="10"/>
  <c r="CL137" i="10"/>
  <c r="CK137" i="10"/>
  <c r="CJ137" i="10"/>
  <c r="CI137" i="10"/>
  <c r="CH137" i="10"/>
  <c r="CG137" i="10"/>
  <c r="CF137" i="10"/>
  <c r="CE137" i="10"/>
  <c r="CD137" i="10"/>
  <c r="CC137" i="10"/>
  <c r="CB137" i="10"/>
  <c r="CA137" i="10"/>
  <c r="BZ137" i="10"/>
  <c r="BY137" i="10"/>
  <c r="BX137" i="10"/>
  <c r="BW137" i="10"/>
  <c r="BV137" i="10"/>
  <c r="BU137" i="10"/>
  <c r="B137" i="10"/>
  <c r="DB136" i="10"/>
  <c r="DA136" i="10"/>
  <c r="CZ136" i="10"/>
  <c r="CY136" i="10"/>
  <c r="CX136" i="10"/>
  <c r="CW136" i="10"/>
  <c r="CV136" i="10"/>
  <c r="CU136" i="10"/>
  <c r="CT136" i="10"/>
  <c r="CS136" i="10"/>
  <c r="CR136" i="10"/>
  <c r="CQ136" i="10"/>
  <c r="CP136" i="10"/>
  <c r="CO136" i="10"/>
  <c r="CN136" i="10"/>
  <c r="CM136" i="10"/>
  <c r="CL136" i="10"/>
  <c r="CK136" i="10"/>
  <c r="CJ136" i="10"/>
  <c r="CI136" i="10"/>
  <c r="CH136" i="10"/>
  <c r="CG136" i="10"/>
  <c r="CF136" i="10"/>
  <c r="CE136" i="10"/>
  <c r="CD136" i="10"/>
  <c r="CC136" i="10"/>
  <c r="CB136" i="10"/>
  <c r="CA136" i="10"/>
  <c r="BZ136" i="10"/>
  <c r="BY136" i="10"/>
  <c r="BX136" i="10"/>
  <c r="BW136" i="10"/>
  <c r="BV136" i="10"/>
  <c r="BU136" i="10"/>
  <c r="B136" i="10"/>
  <c r="AQ134" i="10"/>
  <c r="AK134" i="10"/>
  <c r="AJ134" i="10"/>
  <c r="AE134" i="10"/>
  <c r="AD134" i="10"/>
  <c r="AC134" i="10"/>
  <c r="AB134" i="10"/>
  <c r="AA134"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B134" i="10"/>
  <c r="DB133" i="10"/>
  <c r="DA133" i="10"/>
  <c r="CZ133" i="10"/>
  <c r="CY133" i="10"/>
  <c r="CX133" i="10"/>
  <c r="CW133" i="10"/>
  <c r="CV133" i="10"/>
  <c r="CU133" i="10"/>
  <c r="CT133" i="10"/>
  <c r="CS133" i="10"/>
  <c r="CR133" i="10"/>
  <c r="CQ133" i="10"/>
  <c r="CP133" i="10"/>
  <c r="CO133" i="10"/>
  <c r="CN133" i="10"/>
  <c r="CM133" i="10"/>
  <c r="CL133" i="10"/>
  <c r="CK133" i="10"/>
  <c r="CJ133" i="10"/>
  <c r="CI133" i="10"/>
  <c r="CH133" i="10"/>
  <c r="CG133" i="10"/>
  <c r="CF133" i="10"/>
  <c r="CE133" i="10"/>
  <c r="CD133" i="10"/>
  <c r="CC133" i="10"/>
  <c r="CB133" i="10"/>
  <c r="CA133" i="10"/>
  <c r="BZ133" i="10"/>
  <c r="BY133" i="10"/>
  <c r="BX133" i="10"/>
  <c r="BW133" i="10"/>
  <c r="BV133" i="10"/>
  <c r="BU133" i="10"/>
  <c r="B133" i="10"/>
  <c r="DB132" i="10"/>
  <c r="DA132" i="10"/>
  <c r="CZ132" i="10"/>
  <c r="CY132" i="10"/>
  <c r="CX132" i="10"/>
  <c r="CW132" i="10"/>
  <c r="CV132" i="10"/>
  <c r="CU132" i="10"/>
  <c r="CT132" i="10"/>
  <c r="CS132" i="10"/>
  <c r="CR132" i="10"/>
  <c r="CQ132" i="10"/>
  <c r="CP132" i="10"/>
  <c r="CO132" i="10"/>
  <c r="CN132" i="10"/>
  <c r="CM132" i="10"/>
  <c r="CL132" i="10"/>
  <c r="CK132" i="10"/>
  <c r="CJ132" i="10"/>
  <c r="CI132" i="10"/>
  <c r="CH132" i="10"/>
  <c r="CG132" i="10"/>
  <c r="CF132" i="10"/>
  <c r="CE132" i="10"/>
  <c r="CD132" i="10"/>
  <c r="CC132" i="10"/>
  <c r="CB132" i="10"/>
  <c r="CA132" i="10"/>
  <c r="BZ132" i="10"/>
  <c r="BY132" i="10"/>
  <c r="BX132" i="10"/>
  <c r="BW132" i="10"/>
  <c r="BV132" i="10"/>
  <c r="BU132" i="10"/>
  <c r="B132" i="10"/>
  <c r="DB131" i="10"/>
  <c r="DA131" i="10"/>
  <c r="CZ131" i="10"/>
  <c r="CY131" i="10"/>
  <c r="CX131" i="10"/>
  <c r="CW131" i="10"/>
  <c r="CV131" i="10"/>
  <c r="CU131" i="10"/>
  <c r="CT131" i="10"/>
  <c r="CS131" i="10"/>
  <c r="CR131" i="10"/>
  <c r="CQ131" i="10"/>
  <c r="CP131" i="10"/>
  <c r="CO131" i="10"/>
  <c r="CN131" i="10"/>
  <c r="CM131" i="10"/>
  <c r="CL131" i="10"/>
  <c r="CK131" i="10"/>
  <c r="CJ131" i="10"/>
  <c r="CI131" i="10"/>
  <c r="CH131" i="10"/>
  <c r="CG131" i="10"/>
  <c r="CF131" i="10"/>
  <c r="CE131" i="10"/>
  <c r="CD131" i="10"/>
  <c r="CC131" i="10"/>
  <c r="CB131" i="10"/>
  <c r="CA131" i="10"/>
  <c r="BZ131" i="10"/>
  <c r="BY131" i="10"/>
  <c r="BX131" i="10"/>
  <c r="BW131" i="10"/>
  <c r="BV131" i="10"/>
  <c r="BU131" i="10"/>
  <c r="B131" i="10"/>
  <c r="DB130" i="10"/>
  <c r="DA130" i="10"/>
  <c r="CZ130" i="10"/>
  <c r="CY130" i="10"/>
  <c r="CX130" i="10"/>
  <c r="CW130" i="10"/>
  <c r="CV130" i="10"/>
  <c r="CU130" i="10"/>
  <c r="CT130" i="10"/>
  <c r="CS130" i="10"/>
  <c r="CR130" i="10"/>
  <c r="CQ130" i="10"/>
  <c r="CP130" i="10"/>
  <c r="CO130" i="10"/>
  <c r="CN130" i="10"/>
  <c r="CM130" i="10"/>
  <c r="CL130" i="10"/>
  <c r="CK130" i="10"/>
  <c r="CJ130" i="10"/>
  <c r="CI130" i="10"/>
  <c r="CH130" i="10"/>
  <c r="CG130" i="10"/>
  <c r="CF130" i="10"/>
  <c r="CE130" i="10"/>
  <c r="CD130" i="10"/>
  <c r="CC130" i="10"/>
  <c r="CB130" i="10"/>
  <c r="CA130" i="10"/>
  <c r="BZ130" i="10"/>
  <c r="BY130" i="10"/>
  <c r="BX130" i="10"/>
  <c r="BW130" i="10"/>
  <c r="BV130" i="10"/>
  <c r="BU130" i="10"/>
  <c r="B130" i="10"/>
  <c r="CP129" i="10"/>
  <c r="CO129" i="10"/>
  <c r="CN129" i="10"/>
  <c r="CM129" i="10"/>
  <c r="CL129" i="10"/>
  <c r="CK129" i="10"/>
  <c r="CJ129" i="10"/>
  <c r="CI129" i="10"/>
  <c r="CH129" i="10"/>
  <c r="CG129" i="10"/>
  <c r="CF129" i="10"/>
  <c r="CE129" i="10"/>
  <c r="CD129" i="10"/>
  <c r="CC129" i="10"/>
  <c r="CB129" i="10"/>
  <c r="CA129" i="10"/>
  <c r="BZ129" i="10"/>
  <c r="BY129" i="10"/>
  <c r="BX129" i="10"/>
  <c r="BW129" i="10"/>
  <c r="BV129" i="10"/>
  <c r="BU129" i="10"/>
  <c r="B129" i="10"/>
  <c r="AO127" i="10"/>
  <c r="AN127" i="10"/>
  <c r="AM127" i="10"/>
  <c r="AL127" i="10"/>
  <c r="AK127" i="10"/>
  <c r="AI127" i="10"/>
  <c r="AH127" i="10"/>
  <c r="AF127" i="10"/>
  <c r="AE127" i="10"/>
  <c r="AD127" i="10"/>
  <c r="AC127" i="10"/>
  <c r="AB127" i="10"/>
  <c r="AA127"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B127" i="10"/>
  <c r="DB126" i="10"/>
  <c r="DA126" i="10"/>
  <c r="CZ126" i="10"/>
  <c r="CY126" i="10"/>
  <c r="CX126" i="10"/>
  <c r="CW126" i="10"/>
  <c r="CV126" i="10"/>
  <c r="CU126" i="10"/>
  <c r="CT126" i="10"/>
  <c r="CS126" i="10"/>
  <c r="CR126" i="10"/>
  <c r="CQ126" i="10"/>
  <c r="CP126" i="10"/>
  <c r="CO126" i="10"/>
  <c r="CN126" i="10"/>
  <c r="CM126" i="10"/>
  <c r="CL126" i="10"/>
  <c r="CK126" i="10"/>
  <c r="CJ126" i="10"/>
  <c r="CI126" i="10"/>
  <c r="CH126" i="10"/>
  <c r="CG126" i="10"/>
  <c r="CF126" i="10"/>
  <c r="CE126" i="10"/>
  <c r="CD126" i="10"/>
  <c r="CC126" i="10"/>
  <c r="CB126" i="10"/>
  <c r="CA126" i="10"/>
  <c r="BZ126" i="10"/>
  <c r="BY126" i="10"/>
  <c r="BX126" i="10"/>
  <c r="BW126" i="10"/>
  <c r="BV126" i="10"/>
  <c r="BU126" i="10"/>
  <c r="B126" i="10"/>
  <c r="DB125" i="10"/>
  <c r="DA125" i="10"/>
  <c r="CZ125" i="10"/>
  <c r="CY125" i="10"/>
  <c r="CX125" i="10"/>
  <c r="CW125" i="10"/>
  <c r="CV125" i="10"/>
  <c r="CU125" i="10"/>
  <c r="CT125" i="10"/>
  <c r="CS125" i="10"/>
  <c r="CR125" i="10"/>
  <c r="CQ125" i="10"/>
  <c r="CP125" i="10"/>
  <c r="CO125" i="10"/>
  <c r="CN125" i="10"/>
  <c r="CM125" i="10"/>
  <c r="CL125" i="10"/>
  <c r="CK125" i="10"/>
  <c r="CJ125" i="10"/>
  <c r="CI125" i="10"/>
  <c r="CH125" i="10"/>
  <c r="CG125" i="10"/>
  <c r="CF125" i="10"/>
  <c r="CE125" i="10"/>
  <c r="CD125" i="10"/>
  <c r="CC125" i="10"/>
  <c r="CB125" i="10"/>
  <c r="CA125" i="10"/>
  <c r="BZ125" i="10"/>
  <c r="BY125" i="10"/>
  <c r="BX125" i="10"/>
  <c r="BW125" i="10"/>
  <c r="BV125" i="10"/>
  <c r="BU125" i="10"/>
  <c r="B125"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124" i="10"/>
  <c r="DB123" i="10"/>
  <c r="DA123" i="10"/>
  <c r="CZ123" i="10"/>
  <c r="CY123" i="10"/>
  <c r="CX123" i="10"/>
  <c r="CW123" i="10"/>
  <c r="CV123" i="10"/>
  <c r="CU123" i="10"/>
  <c r="CT123" i="10"/>
  <c r="CS123" i="10"/>
  <c r="CR123" i="10"/>
  <c r="CQ123" i="10"/>
  <c r="CP123" i="10"/>
  <c r="CO123" i="10"/>
  <c r="CN123" i="10"/>
  <c r="CM123" i="10"/>
  <c r="CL123" i="10"/>
  <c r="CK123" i="10"/>
  <c r="CJ123" i="10"/>
  <c r="CI123" i="10"/>
  <c r="CH123" i="10"/>
  <c r="CG123" i="10"/>
  <c r="CF123" i="10"/>
  <c r="CE123" i="10"/>
  <c r="CD123" i="10"/>
  <c r="CC123" i="10"/>
  <c r="CB123" i="10"/>
  <c r="CA123" i="10"/>
  <c r="BZ123" i="10"/>
  <c r="BY123" i="10"/>
  <c r="BX123" i="10"/>
  <c r="BW123" i="10"/>
  <c r="BV123" i="10"/>
  <c r="BU123" i="10"/>
  <c r="BH123" i="10"/>
  <c r="BH122" i="10" s="1"/>
  <c r="AW123" i="10"/>
  <c r="B123" i="10"/>
  <c r="DB122" i="10"/>
  <c r="DA122" i="10"/>
  <c r="CZ122" i="10"/>
  <c r="CY122" i="10"/>
  <c r="CX122" i="10"/>
  <c r="CW122" i="10"/>
  <c r="CV122" i="10"/>
  <c r="CU122" i="10"/>
  <c r="CT122" i="10"/>
  <c r="CS122" i="10"/>
  <c r="CR122" i="10"/>
  <c r="CQ122" i="10"/>
  <c r="CP122" i="10"/>
  <c r="CO122" i="10"/>
  <c r="CN122" i="10"/>
  <c r="CM122" i="10"/>
  <c r="CL122" i="10"/>
  <c r="CK122" i="10"/>
  <c r="CJ122" i="10"/>
  <c r="CI122" i="10"/>
  <c r="CH122" i="10"/>
  <c r="CG122" i="10"/>
  <c r="CF122" i="10"/>
  <c r="CE122" i="10"/>
  <c r="CD122" i="10"/>
  <c r="CC122" i="10"/>
  <c r="CB122" i="10"/>
  <c r="CA122" i="10"/>
  <c r="BZ122" i="10"/>
  <c r="BY122" i="10"/>
  <c r="BX122" i="10"/>
  <c r="BW122" i="10"/>
  <c r="BV122" i="10"/>
  <c r="BU122" i="10"/>
  <c r="B122" i="10"/>
  <c r="BN120" i="10"/>
  <c r="B120" i="10"/>
  <c r="BK119" i="10"/>
  <c r="BJ119" i="10"/>
  <c r="BI119" i="10"/>
  <c r="BH119" i="10"/>
  <c r="BG119" i="10"/>
  <c r="BF119" i="10"/>
  <c r="BE119" i="10"/>
  <c r="BD119" i="10"/>
  <c r="BC119" i="10"/>
  <c r="BB119" i="10"/>
  <c r="BA119" i="10"/>
  <c r="AZ119" i="10"/>
  <c r="AY119" i="10"/>
  <c r="AX119" i="10"/>
  <c r="AW119" i="10"/>
  <c r="AV119" i="10"/>
  <c r="DB119" i="10" s="1"/>
  <c r="AU119" i="10"/>
  <c r="AT119" i="10"/>
  <c r="AS119" i="10"/>
  <c r="CY119" i="10" s="1"/>
  <c r="AR119" i="10"/>
  <c r="AQ119" i="10"/>
  <c r="AP119" i="10"/>
  <c r="AO119" i="10"/>
  <c r="AN119" i="10"/>
  <c r="AM119" i="10"/>
  <c r="AL119" i="10"/>
  <c r="AK119" i="10"/>
  <c r="AI119" i="10"/>
  <c r="AH119" i="10"/>
  <c r="B119" i="10"/>
  <c r="BK118" i="10"/>
  <c r="BJ118" i="10"/>
  <c r="BI118" i="10"/>
  <c r="BH118" i="10"/>
  <c r="BG118" i="10"/>
  <c r="BF118" i="10"/>
  <c r="BE118" i="10"/>
  <c r="BD118" i="10"/>
  <c r="BC118" i="10"/>
  <c r="BB118" i="10"/>
  <c r="BA118" i="10"/>
  <c r="AZ118" i="10"/>
  <c r="AY118" i="10"/>
  <c r="AX118" i="10"/>
  <c r="AW118" i="10"/>
  <c r="AV118" i="10"/>
  <c r="DB118" i="10" s="1"/>
  <c r="AU118" i="10"/>
  <c r="AT118" i="10"/>
  <c r="AS118" i="10"/>
  <c r="CY118" i="10" s="1"/>
  <c r="AR118" i="10"/>
  <c r="AQ118" i="10"/>
  <c r="AP118" i="10"/>
  <c r="AO118" i="10"/>
  <c r="AN118" i="10"/>
  <c r="AM118" i="10"/>
  <c r="AL118" i="10"/>
  <c r="AK118" i="10"/>
  <c r="AI118" i="10"/>
  <c r="AH118" i="10"/>
  <c r="B118" i="10"/>
  <c r="BK117" i="10"/>
  <c r="BJ117" i="10"/>
  <c r="BI117" i="10"/>
  <c r="BH117" i="10"/>
  <c r="BG117" i="10"/>
  <c r="BF117" i="10"/>
  <c r="BE117" i="10"/>
  <c r="BD117" i="10"/>
  <c r="BC117" i="10"/>
  <c r="BB117" i="10"/>
  <c r="BA117" i="10"/>
  <c r="AZ117" i="10"/>
  <c r="AY117" i="10"/>
  <c r="AX117" i="10"/>
  <c r="AW117" i="10"/>
  <c r="AV117" i="10"/>
  <c r="DB117" i="10" s="1"/>
  <c r="AU117" i="10"/>
  <c r="AT117" i="10"/>
  <c r="AS117" i="10"/>
  <c r="CY117" i="10" s="1"/>
  <c r="AR117" i="10"/>
  <c r="AQ117" i="10"/>
  <c r="AP117" i="10"/>
  <c r="AO117" i="10"/>
  <c r="AN117" i="10"/>
  <c r="AM117" i="10"/>
  <c r="AL117" i="10"/>
  <c r="AK117" i="10"/>
  <c r="AI117" i="10"/>
  <c r="AH117" i="10"/>
  <c r="B117" i="10"/>
  <c r="BK116" i="10"/>
  <c r="BJ116" i="10"/>
  <c r="BI116" i="10"/>
  <c r="BH116" i="10"/>
  <c r="BG116" i="10"/>
  <c r="BF116" i="10"/>
  <c r="BE116" i="10"/>
  <c r="BD116" i="10"/>
  <c r="BC116" i="10"/>
  <c r="BB116" i="10"/>
  <c r="BA116" i="10"/>
  <c r="AZ116" i="10"/>
  <c r="AY116" i="10"/>
  <c r="AX116" i="10"/>
  <c r="AW116" i="10"/>
  <c r="AV116" i="10"/>
  <c r="DB116" i="10" s="1"/>
  <c r="AU116" i="10"/>
  <c r="AT116" i="10"/>
  <c r="AS116" i="10"/>
  <c r="AR116" i="10"/>
  <c r="AQ116" i="10"/>
  <c r="AP116" i="10"/>
  <c r="AO116" i="10"/>
  <c r="AN116" i="10"/>
  <c r="AM116" i="10"/>
  <c r="AL116" i="10"/>
  <c r="AK116" i="10"/>
  <c r="AI116" i="10"/>
  <c r="AH116" i="10"/>
  <c r="B116" i="10"/>
  <c r="BK115" i="10"/>
  <c r="BJ115" i="10"/>
  <c r="BI115" i="10"/>
  <c r="BH115" i="10"/>
  <c r="BG115" i="10"/>
  <c r="BF115" i="10"/>
  <c r="BE115" i="10"/>
  <c r="BD115" i="10"/>
  <c r="BC115" i="10"/>
  <c r="BB115" i="10"/>
  <c r="BA115" i="10"/>
  <c r="AZ115" i="10"/>
  <c r="AY115" i="10"/>
  <c r="AX115" i="10"/>
  <c r="AW115" i="10"/>
  <c r="AV115" i="10"/>
  <c r="DB115" i="10" s="1"/>
  <c r="AU115" i="10"/>
  <c r="AT115" i="10"/>
  <c r="AS115" i="10"/>
  <c r="CY115" i="10" s="1"/>
  <c r="AR115" i="10"/>
  <c r="AQ115" i="10"/>
  <c r="AP115" i="10"/>
  <c r="AO115" i="10"/>
  <c r="AN115" i="10"/>
  <c r="AM115" i="10"/>
  <c r="AL115" i="10"/>
  <c r="AK115" i="10"/>
  <c r="AI115" i="10"/>
  <c r="AH115" i="10"/>
  <c r="B115" i="10"/>
  <c r="BN113" i="10"/>
  <c r="AN113" i="10"/>
  <c r="AM113" i="10"/>
  <c r="AL113" i="10"/>
  <c r="AK113" i="10"/>
  <c r="AI113" i="10"/>
  <c r="AH113" i="10"/>
  <c r="AF113" i="10"/>
  <c r="AE113" i="10"/>
  <c r="AD113" i="10"/>
  <c r="AC113" i="10"/>
  <c r="AB113" i="10"/>
  <c r="AA113"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B113"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112" i="10"/>
  <c r="DB111" i="10"/>
  <c r="DA111" i="10"/>
  <c r="CZ111" i="10"/>
  <c r="CY111" i="10"/>
  <c r="CX111" i="10"/>
  <c r="CW111" i="10"/>
  <c r="CV111" i="10"/>
  <c r="CU111" i="10"/>
  <c r="CT111" i="10"/>
  <c r="CS111" i="10"/>
  <c r="CR111" i="10"/>
  <c r="CQ111" i="10"/>
  <c r="CP111" i="10"/>
  <c r="CO111" i="10"/>
  <c r="CN111" i="10"/>
  <c r="CM111" i="10"/>
  <c r="CL111" i="10"/>
  <c r="CK111" i="10"/>
  <c r="CJ111" i="10"/>
  <c r="CI111" i="10"/>
  <c r="CH111" i="10"/>
  <c r="CG111" i="10"/>
  <c r="CF111" i="10"/>
  <c r="CE111" i="10"/>
  <c r="CD111" i="10"/>
  <c r="CC111" i="10"/>
  <c r="CB111" i="10"/>
  <c r="CA111" i="10"/>
  <c r="BZ111" i="10"/>
  <c r="BY111" i="10"/>
  <c r="BX111" i="10"/>
  <c r="BW111" i="10"/>
  <c r="BV111" i="10"/>
  <c r="BU111" i="10"/>
  <c r="B111" i="10"/>
  <c r="DB110" i="10"/>
  <c r="DA110" i="10"/>
  <c r="CZ110" i="10"/>
  <c r="CY110" i="10"/>
  <c r="CX110" i="10"/>
  <c r="CW110" i="10"/>
  <c r="CV110" i="10"/>
  <c r="CU110" i="10"/>
  <c r="CT110" i="10"/>
  <c r="CS110" i="10"/>
  <c r="CR110" i="10"/>
  <c r="CQ110" i="10"/>
  <c r="CP110" i="10"/>
  <c r="CO110" i="10"/>
  <c r="CN110" i="10"/>
  <c r="CM110" i="10"/>
  <c r="CL110" i="10"/>
  <c r="CK110" i="10"/>
  <c r="CJ110" i="10"/>
  <c r="CI110" i="10"/>
  <c r="CH110" i="10"/>
  <c r="CG110" i="10"/>
  <c r="CF110" i="10"/>
  <c r="CE110" i="10"/>
  <c r="CD110" i="10"/>
  <c r="CC110" i="10"/>
  <c r="CB110" i="10"/>
  <c r="CA110" i="10"/>
  <c r="BZ110" i="10"/>
  <c r="BY110" i="10"/>
  <c r="BX110" i="10"/>
  <c r="BW110" i="10"/>
  <c r="BV110" i="10"/>
  <c r="BU110" i="10"/>
  <c r="B110" i="10"/>
  <c r="DB109" i="10"/>
  <c r="DA109" i="10"/>
  <c r="CZ109" i="10"/>
  <c r="CY109" i="10"/>
  <c r="CX109" i="10"/>
  <c r="CW109" i="10"/>
  <c r="CV109" i="10"/>
  <c r="CU109" i="10"/>
  <c r="CT109" i="10"/>
  <c r="CS109" i="10"/>
  <c r="CR109" i="10"/>
  <c r="CQ109" i="10"/>
  <c r="CP109" i="10"/>
  <c r="CO109" i="10"/>
  <c r="CN109" i="10"/>
  <c r="CM109" i="10"/>
  <c r="CL109" i="10"/>
  <c r="CK109" i="10"/>
  <c r="CJ109" i="10"/>
  <c r="CI109" i="10"/>
  <c r="CH109" i="10"/>
  <c r="CG109" i="10"/>
  <c r="CF109" i="10"/>
  <c r="CE109" i="10"/>
  <c r="CD109" i="10"/>
  <c r="CC109" i="10"/>
  <c r="CB109" i="10"/>
  <c r="CA109" i="10"/>
  <c r="BZ109" i="10"/>
  <c r="BY109" i="10"/>
  <c r="BX109" i="10"/>
  <c r="BW109" i="10"/>
  <c r="BV109" i="10"/>
  <c r="BU109" i="10"/>
  <c r="B109"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108" i="10"/>
  <c r="BN106" i="10"/>
  <c r="AN106" i="10"/>
  <c r="AM106" i="10"/>
  <c r="AL106" i="10"/>
  <c r="AK106" i="10"/>
  <c r="AI106" i="10"/>
  <c r="AH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B106" i="10"/>
  <c r="DB105" i="10"/>
  <c r="DA105" i="10"/>
  <c r="CZ105" i="10"/>
  <c r="CY105" i="10"/>
  <c r="CX105" i="10"/>
  <c r="CW105" i="10"/>
  <c r="CV105" i="10"/>
  <c r="CU105" i="10"/>
  <c r="CT105" i="10"/>
  <c r="CS105" i="10"/>
  <c r="CR105" i="10"/>
  <c r="CQ105" i="10"/>
  <c r="CP105" i="10"/>
  <c r="CO105" i="10"/>
  <c r="CN105" i="10"/>
  <c r="CM105" i="10"/>
  <c r="CL105" i="10"/>
  <c r="CK105" i="10"/>
  <c r="CJ105" i="10"/>
  <c r="CI105" i="10"/>
  <c r="CH105" i="10"/>
  <c r="CG105" i="10"/>
  <c r="CF105" i="10"/>
  <c r="CE105" i="10"/>
  <c r="CD105" i="10"/>
  <c r="CC105" i="10"/>
  <c r="CB105" i="10"/>
  <c r="CA105" i="10"/>
  <c r="BZ105" i="10"/>
  <c r="BY105" i="10"/>
  <c r="BX105" i="10"/>
  <c r="BW105" i="10"/>
  <c r="BV105" i="10"/>
  <c r="BU105" i="10"/>
  <c r="B105" i="10"/>
  <c r="DB104" i="10"/>
  <c r="DA104" i="10"/>
  <c r="CZ104" i="10"/>
  <c r="CY104" i="10"/>
  <c r="CX104" i="10"/>
  <c r="CW104" i="10"/>
  <c r="CV104" i="10"/>
  <c r="CU104" i="10"/>
  <c r="CT104" i="10"/>
  <c r="CS104" i="10"/>
  <c r="CR104" i="10"/>
  <c r="CQ104" i="10"/>
  <c r="CP104" i="10"/>
  <c r="CO104" i="10"/>
  <c r="CN104" i="10"/>
  <c r="CM104" i="10"/>
  <c r="CL104" i="10"/>
  <c r="CK104" i="10"/>
  <c r="CJ104" i="10"/>
  <c r="CI104" i="10"/>
  <c r="CH104" i="10"/>
  <c r="CG104" i="10"/>
  <c r="CF104" i="10"/>
  <c r="CE104" i="10"/>
  <c r="CD104" i="10"/>
  <c r="CC104" i="10"/>
  <c r="CB104" i="10"/>
  <c r="CA104" i="10"/>
  <c r="BZ104" i="10"/>
  <c r="BY104" i="10"/>
  <c r="BX104" i="10"/>
  <c r="BW104" i="10"/>
  <c r="BV104" i="10"/>
  <c r="BU104" i="10"/>
  <c r="B104" i="10"/>
  <c r="DB103" i="10"/>
  <c r="DA103" i="10"/>
  <c r="CZ103" i="10"/>
  <c r="CY103" i="10"/>
  <c r="CX103" i="10"/>
  <c r="CW103" i="10"/>
  <c r="CV103" i="10"/>
  <c r="CU103" i="10"/>
  <c r="CT103" i="10"/>
  <c r="CS103" i="10"/>
  <c r="CR103" i="10"/>
  <c r="CQ103" i="10"/>
  <c r="CP103" i="10"/>
  <c r="CO103" i="10"/>
  <c r="CN103" i="10"/>
  <c r="CM103" i="10"/>
  <c r="CL103" i="10"/>
  <c r="CK103" i="10"/>
  <c r="CJ103" i="10"/>
  <c r="CI103" i="10"/>
  <c r="CH103" i="10"/>
  <c r="CG103" i="10"/>
  <c r="CF103" i="10"/>
  <c r="CE103" i="10"/>
  <c r="CD103" i="10"/>
  <c r="CC103" i="10"/>
  <c r="CB103" i="10"/>
  <c r="CA103" i="10"/>
  <c r="BZ103" i="10"/>
  <c r="BY103" i="10"/>
  <c r="BX103" i="10"/>
  <c r="BW103" i="10"/>
  <c r="BV103" i="10"/>
  <c r="BU103" i="10"/>
  <c r="B103" i="10"/>
  <c r="DB102" i="10"/>
  <c r="DA102" i="10"/>
  <c r="CZ102" i="10"/>
  <c r="CY102" i="10"/>
  <c r="CX102" i="10"/>
  <c r="CW102" i="10"/>
  <c r="CV102" i="10"/>
  <c r="CU102" i="10"/>
  <c r="CT102" i="10"/>
  <c r="CS102" i="10"/>
  <c r="CR102" i="10"/>
  <c r="CQ102" i="10"/>
  <c r="CP102" i="10"/>
  <c r="CO102" i="10"/>
  <c r="CN102" i="10"/>
  <c r="CM102" i="10"/>
  <c r="CL102" i="10"/>
  <c r="CK102" i="10"/>
  <c r="CJ102" i="10"/>
  <c r="CI102" i="10"/>
  <c r="CH102" i="10"/>
  <c r="CG102" i="10"/>
  <c r="CF102" i="10"/>
  <c r="CE102" i="10"/>
  <c r="CD102" i="10"/>
  <c r="CC102" i="10"/>
  <c r="CB102" i="10"/>
  <c r="CA102" i="10"/>
  <c r="BZ102" i="10"/>
  <c r="BY102" i="10"/>
  <c r="BX102" i="10"/>
  <c r="BW102" i="10"/>
  <c r="BV102" i="10"/>
  <c r="BU102" i="10"/>
  <c r="B102" i="10"/>
  <c r="DB101" i="10"/>
  <c r="DA101" i="10"/>
  <c r="CZ101" i="10"/>
  <c r="CY101" i="10"/>
  <c r="CX101" i="10"/>
  <c r="CW101" i="10"/>
  <c r="CV101" i="10"/>
  <c r="CU101" i="10"/>
  <c r="CT101" i="10"/>
  <c r="CS101" i="10"/>
  <c r="CR101" i="10"/>
  <c r="CQ101" i="10"/>
  <c r="CP101" i="10"/>
  <c r="CO101" i="10"/>
  <c r="CN101" i="10"/>
  <c r="CM101" i="10"/>
  <c r="CL101" i="10"/>
  <c r="CK101" i="10"/>
  <c r="CJ101" i="10"/>
  <c r="CI101" i="10"/>
  <c r="CH101" i="10"/>
  <c r="CG101" i="10"/>
  <c r="CF101" i="10"/>
  <c r="CE101" i="10"/>
  <c r="CD101" i="10"/>
  <c r="CC101" i="10"/>
  <c r="CB101" i="10"/>
  <c r="CA101" i="10"/>
  <c r="BZ101" i="10"/>
  <c r="BY101" i="10"/>
  <c r="BX101" i="10"/>
  <c r="BW101" i="10"/>
  <c r="BV101" i="10"/>
  <c r="BU101" i="10"/>
  <c r="B101" i="10"/>
  <c r="BN99" i="10"/>
  <c r="B99" i="10"/>
  <c r="DB98" i="10"/>
  <c r="DA98" i="10"/>
  <c r="CZ98" i="10"/>
  <c r="CY98" i="10"/>
  <c r="AF98" i="10"/>
  <c r="AE98" i="10"/>
  <c r="CW98" i="10" s="1"/>
  <c r="AD98" i="10"/>
  <c r="AD119" i="10" s="1"/>
  <c r="AC98" i="10"/>
  <c r="AB98" i="10"/>
  <c r="AA98" i="10"/>
  <c r="Z98" i="10"/>
  <c r="Y98" i="10"/>
  <c r="X98" i="10"/>
  <c r="W98" i="10"/>
  <c r="V98" i="10"/>
  <c r="V119" i="10" s="1"/>
  <c r="U98" i="10"/>
  <c r="U119" i="10" s="1"/>
  <c r="T98" i="10"/>
  <c r="S98" i="10"/>
  <c r="R98" i="10"/>
  <c r="R119" i="10" s="1"/>
  <c r="Q98" i="10"/>
  <c r="Q119" i="10" s="1"/>
  <c r="P98" i="10"/>
  <c r="P119" i="10" s="1"/>
  <c r="O98" i="10"/>
  <c r="N98" i="10"/>
  <c r="N119" i="10" s="1"/>
  <c r="M98" i="10"/>
  <c r="M119" i="10" s="1"/>
  <c r="L98" i="10"/>
  <c r="L119" i="10" s="1"/>
  <c r="K98" i="10"/>
  <c r="K119" i="10" s="1"/>
  <c r="J98" i="10"/>
  <c r="J119" i="10" s="1"/>
  <c r="I98" i="10"/>
  <c r="I119" i="10" s="1"/>
  <c r="H98" i="10"/>
  <c r="H119" i="10" s="1"/>
  <c r="G98" i="10"/>
  <c r="G119" i="10" s="1"/>
  <c r="F98" i="10"/>
  <c r="F119" i="10" s="1"/>
  <c r="E98" i="10"/>
  <c r="E119" i="10" s="1"/>
  <c r="D98" i="10"/>
  <c r="D119" i="10" s="1"/>
  <c r="C98" i="10"/>
  <c r="C119" i="10" s="1"/>
  <c r="B98" i="10"/>
  <c r="DB97" i="10"/>
  <c r="DA97" i="10"/>
  <c r="CZ97" i="10"/>
  <c r="CY97" i="10"/>
  <c r="AF97" i="10"/>
  <c r="AE97" i="10"/>
  <c r="AE118" i="10" s="1"/>
  <c r="AD97" i="10"/>
  <c r="AD118" i="10" s="1"/>
  <c r="AC97" i="10"/>
  <c r="AB97" i="10"/>
  <c r="AA97" i="10"/>
  <c r="AA118" i="10" s="1"/>
  <c r="Z97" i="10"/>
  <c r="Z118" i="10" s="1"/>
  <c r="Y97" i="10"/>
  <c r="Y118" i="10" s="1"/>
  <c r="X97" i="10"/>
  <c r="W97" i="10"/>
  <c r="W118" i="10" s="1"/>
  <c r="V97" i="10"/>
  <c r="V118" i="10" s="1"/>
  <c r="U97" i="10"/>
  <c r="T97" i="10"/>
  <c r="S97" i="10"/>
  <c r="S118" i="10" s="1"/>
  <c r="R97" i="10"/>
  <c r="R118" i="10" s="1"/>
  <c r="Q97" i="10"/>
  <c r="Q118" i="10" s="1"/>
  <c r="P97" i="10"/>
  <c r="O97" i="10"/>
  <c r="O118" i="10" s="1"/>
  <c r="N97" i="10"/>
  <c r="N118" i="10" s="1"/>
  <c r="M97" i="10"/>
  <c r="M118" i="10" s="1"/>
  <c r="L97" i="10"/>
  <c r="L118" i="10" s="1"/>
  <c r="K97" i="10"/>
  <c r="K118" i="10" s="1"/>
  <c r="J97" i="10"/>
  <c r="J118" i="10" s="1"/>
  <c r="I97" i="10"/>
  <c r="I118" i="10" s="1"/>
  <c r="H97" i="10"/>
  <c r="H118" i="10" s="1"/>
  <c r="G97" i="10"/>
  <c r="G118" i="10" s="1"/>
  <c r="F97" i="10"/>
  <c r="F118" i="10" s="1"/>
  <c r="E97" i="10"/>
  <c r="E118" i="10" s="1"/>
  <c r="D97" i="10"/>
  <c r="D118" i="10" s="1"/>
  <c r="C97" i="10"/>
  <c r="C118" i="10" s="1"/>
  <c r="B97" i="10"/>
  <c r="DB96" i="10"/>
  <c r="DA96" i="10"/>
  <c r="CZ96" i="10"/>
  <c r="CY96" i="10"/>
  <c r="AF96" i="10"/>
  <c r="AF117" i="10" s="1"/>
  <c r="AE96" i="10"/>
  <c r="AE117" i="10" s="1"/>
  <c r="AD96" i="10"/>
  <c r="AC96" i="10"/>
  <c r="AB96" i="10"/>
  <c r="AB117" i="10" s="1"/>
  <c r="AA96" i="10"/>
  <c r="AA117" i="10" s="1"/>
  <c r="Z96" i="10"/>
  <c r="Z117" i="10" s="1"/>
  <c r="Y96" i="10"/>
  <c r="X96" i="10"/>
  <c r="X117" i="10" s="1"/>
  <c r="W96" i="10"/>
  <c r="W117" i="10" s="1"/>
  <c r="V96" i="10"/>
  <c r="U96" i="10"/>
  <c r="T96" i="10"/>
  <c r="T117" i="10" s="1"/>
  <c r="S96" i="10"/>
  <c r="S117" i="10" s="1"/>
  <c r="R96" i="10"/>
  <c r="R117" i="10" s="1"/>
  <c r="Q96" i="10"/>
  <c r="P96" i="10"/>
  <c r="P117" i="10" s="1"/>
  <c r="O96" i="10"/>
  <c r="O117" i="10" s="1"/>
  <c r="N96" i="10"/>
  <c r="N117" i="10" s="1"/>
  <c r="M96" i="10"/>
  <c r="M117" i="10" s="1"/>
  <c r="L96" i="10"/>
  <c r="L117" i="10" s="1"/>
  <c r="K96" i="10"/>
  <c r="K117" i="10" s="1"/>
  <c r="J96" i="10"/>
  <c r="J117" i="10" s="1"/>
  <c r="I96" i="10"/>
  <c r="I117" i="10" s="1"/>
  <c r="H96" i="10"/>
  <c r="H117" i="10" s="1"/>
  <c r="G96" i="10"/>
  <c r="F96" i="10"/>
  <c r="F117" i="10" s="1"/>
  <c r="E96" i="10"/>
  <c r="E117" i="10" s="1"/>
  <c r="D96" i="10"/>
  <c r="D117" i="10" s="1"/>
  <c r="C96" i="10"/>
  <c r="C117" i="10" s="1"/>
  <c r="B96" i="10"/>
  <c r="DB95" i="10"/>
  <c r="DA95" i="10"/>
  <c r="CZ95" i="10"/>
  <c r="CY95" i="10"/>
  <c r="AF95" i="10"/>
  <c r="AF116" i="10" s="1"/>
  <c r="AE95" i="10"/>
  <c r="AD95" i="10"/>
  <c r="AC95" i="10"/>
  <c r="AC116" i="10" s="1"/>
  <c r="AB95" i="10"/>
  <c r="AB116" i="10" s="1"/>
  <c r="AA95" i="10"/>
  <c r="AA116" i="10" s="1"/>
  <c r="Z95" i="10"/>
  <c r="CR95" i="10" s="1"/>
  <c r="Y95" i="10"/>
  <c r="Y116" i="10" s="1"/>
  <c r="X95" i="10"/>
  <c r="X116" i="10" s="1"/>
  <c r="W95" i="10"/>
  <c r="V95" i="10"/>
  <c r="U95" i="10"/>
  <c r="U116" i="10" s="1"/>
  <c r="T95" i="10"/>
  <c r="T116" i="10" s="1"/>
  <c r="S95" i="10"/>
  <c r="S116" i="10" s="1"/>
  <c r="R95" i="10"/>
  <c r="Q95" i="10"/>
  <c r="Q116" i="10" s="1"/>
  <c r="P95" i="10"/>
  <c r="P116" i="10" s="1"/>
  <c r="O95" i="10"/>
  <c r="N95" i="10"/>
  <c r="N116" i="10" s="1"/>
  <c r="M95" i="10"/>
  <c r="M116" i="10" s="1"/>
  <c r="L95" i="10"/>
  <c r="L116" i="10" s="1"/>
  <c r="K95" i="10"/>
  <c r="K116" i="10" s="1"/>
  <c r="J95" i="10"/>
  <c r="J116" i="10" s="1"/>
  <c r="I95" i="10"/>
  <c r="I116" i="10" s="1"/>
  <c r="H95" i="10"/>
  <c r="H116" i="10" s="1"/>
  <c r="G95" i="10"/>
  <c r="G116" i="10" s="1"/>
  <c r="F95" i="10"/>
  <c r="F116" i="10" s="1"/>
  <c r="E95" i="10"/>
  <c r="E116" i="10" s="1"/>
  <c r="D95" i="10"/>
  <c r="D116" i="10" s="1"/>
  <c r="C95" i="10"/>
  <c r="C116" i="10" s="1"/>
  <c r="B95" i="10"/>
  <c r="DB94" i="10"/>
  <c r="DA94" i="10"/>
  <c r="CZ94" i="10"/>
  <c r="CY94" i="10"/>
  <c r="AF94" i="10"/>
  <c r="AE94" i="10"/>
  <c r="AD94" i="10"/>
  <c r="AD115" i="10" s="1"/>
  <c r="AC94" i="10"/>
  <c r="AC115" i="10" s="1"/>
  <c r="AB94" i="10"/>
  <c r="AB115" i="10" s="1"/>
  <c r="AA94" i="10"/>
  <c r="Z94" i="10"/>
  <c r="Z115" i="10" s="1"/>
  <c r="Y94" i="10"/>
  <c r="CQ94" i="10" s="1"/>
  <c r="X94" i="10"/>
  <c r="W94" i="10"/>
  <c r="V94" i="10"/>
  <c r="V115" i="10" s="1"/>
  <c r="U94" i="10"/>
  <c r="U115" i="10" s="1"/>
  <c r="T94" i="10"/>
  <c r="T115" i="10" s="1"/>
  <c r="S94" i="10"/>
  <c r="R94" i="10"/>
  <c r="R115" i="10" s="1"/>
  <c r="Q94" i="10"/>
  <c r="Q115" i="10" s="1"/>
  <c r="P94" i="10"/>
  <c r="O94" i="10"/>
  <c r="N94" i="10"/>
  <c r="N115" i="10" s="1"/>
  <c r="M94" i="10"/>
  <c r="M115" i="10" s="1"/>
  <c r="L94" i="10"/>
  <c r="L115" i="10" s="1"/>
  <c r="K94" i="10"/>
  <c r="K115" i="10" s="1"/>
  <c r="J94" i="10"/>
  <c r="J115" i="10" s="1"/>
  <c r="I94" i="10"/>
  <c r="I115" i="10" s="1"/>
  <c r="H94" i="10"/>
  <c r="H115" i="10" s="1"/>
  <c r="G94" i="10"/>
  <c r="G115" i="10" s="1"/>
  <c r="F94" i="10"/>
  <c r="F115" i="10" s="1"/>
  <c r="E94" i="10"/>
  <c r="E115" i="10" s="1"/>
  <c r="D94" i="10"/>
  <c r="D115" i="10" s="1"/>
  <c r="C94" i="10"/>
  <c r="C115" i="10" s="1"/>
  <c r="B94" i="10"/>
  <c r="B92" i="10"/>
  <c r="B91" i="10"/>
  <c r="B90" i="10"/>
  <c r="B89" i="10"/>
  <c r="B88" i="10"/>
  <c r="B87" i="10"/>
  <c r="BN85" i="10"/>
  <c r="AN85" i="10"/>
  <c r="AF85" i="10"/>
  <c r="AF99" i="10" s="1"/>
  <c r="AE85" i="10"/>
  <c r="AE99" i="10" s="1"/>
  <c r="AD85" i="10"/>
  <c r="AD99" i="10" s="1"/>
  <c r="AC85" i="10"/>
  <c r="AC99" i="10" s="1"/>
  <c r="AB85" i="10"/>
  <c r="AB99" i="10" s="1"/>
  <c r="AA85" i="10"/>
  <c r="AA99" i="10" s="1"/>
  <c r="Z85" i="10"/>
  <c r="Z99" i="10" s="1"/>
  <c r="Y85" i="10"/>
  <c r="X85" i="10"/>
  <c r="X99" i="10" s="1"/>
  <c r="W85" i="10"/>
  <c r="W99" i="10" s="1"/>
  <c r="V85" i="10"/>
  <c r="V99" i="10" s="1"/>
  <c r="U85" i="10"/>
  <c r="U99" i="10" s="1"/>
  <c r="T85" i="10"/>
  <c r="T99" i="10" s="1"/>
  <c r="S85" i="10"/>
  <c r="S99" i="10" s="1"/>
  <c r="R85" i="10"/>
  <c r="R99" i="10" s="1"/>
  <c r="Q85" i="10"/>
  <c r="Q99" i="10" s="1"/>
  <c r="P85" i="10"/>
  <c r="P99" i="10" s="1"/>
  <c r="O85" i="10"/>
  <c r="O99" i="10" s="1"/>
  <c r="N85" i="10"/>
  <c r="N99" i="10" s="1"/>
  <c r="M85" i="10"/>
  <c r="M99" i="10" s="1"/>
  <c r="L85" i="10"/>
  <c r="L99" i="10" s="1"/>
  <c r="K85" i="10"/>
  <c r="K99" i="10" s="1"/>
  <c r="J85" i="10"/>
  <c r="J99" i="10" s="1"/>
  <c r="I85" i="10"/>
  <c r="I99" i="10" s="1"/>
  <c r="H85" i="10"/>
  <c r="H99" i="10" s="1"/>
  <c r="G85" i="10"/>
  <c r="G99" i="10" s="1"/>
  <c r="F85" i="10"/>
  <c r="F99" i="10" s="1"/>
  <c r="E85" i="10"/>
  <c r="E99" i="10" s="1"/>
  <c r="D85" i="10"/>
  <c r="D99" i="10" s="1"/>
  <c r="C85" i="10"/>
  <c r="C99" i="10" s="1"/>
  <c r="B85" i="10"/>
  <c r="DB84" i="10"/>
  <c r="DA84" i="10"/>
  <c r="CZ84" i="10"/>
  <c r="CY84" i="10"/>
  <c r="CX84" i="10"/>
  <c r="CW84" i="10"/>
  <c r="CV84" i="10"/>
  <c r="CU84" i="10"/>
  <c r="CT84" i="10"/>
  <c r="CS84" i="10"/>
  <c r="CR84" i="10"/>
  <c r="CQ84" i="10"/>
  <c r="CP84" i="10"/>
  <c r="CO84" i="10"/>
  <c r="CN84" i="10"/>
  <c r="CM84" i="10"/>
  <c r="CL84" i="10"/>
  <c r="CK84" i="10"/>
  <c r="CJ84" i="10"/>
  <c r="CI84" i="10"/>
  <c r="CH84" i="10"/>
  <c r="CG84" i="10"/>
  <c r="CF84" i="10"/>
  <c r="CE84" i="10"/>
  <c r="CD84" i="10"/>
  <c r="CC84" i="10"/>
  <c r="CB84" i="10"/>
  <c r="CA84" i="10"/>
  <c r="BZ84" i="10"/>
  <c r="BY84" i="10"/>
  <c r="BX84" i="10"/>
  <c r="BW84" i="10"/>
  <c r="BV84" i="10"/>
  <c r="BU84" i="10"/>
  <c r="B84" i="10"/>
  <c r="DB83" i="10"/>
  <c r="DA83" i="10"/>
  <c r="CZ83" i="10"/>
  <c r="CY83" i="10"/>
  <c r="CX83" i="10"/>
  <c r="CW83" i="10"/>
  <c r="CV83" i="10"/>
  <c r="CU83" i="10"/>
  <c r="CT83" i="10"/>
  <c r="CS83" i="10"/>
  <c r="CR83" i="10"/>
  <c r="CQ83" i="10"/>
  <c r="CP83" i="10"/>
  <c r="CO83" i="10"/>
  <c r="CN83" i="10"/>
  <c r="CM83" i="10"/>
  <c r="CL83" i="10"/>
  <c r="CK83" i="10"/>
  <c r="CJ83" i="10"/>
  <c r="CI83" i="10"/>
  <c r="CH83" i="10"/>
  <c r="CG83" i="10"/>
  <c r="CF83" i="10"/>
  <c r="CE83" i="10"/>
  <c r="CD83" i="10"/>
  <c r="CC83" i="10"/>
  <c r="CB83" i="10"/>
  <c r="CA83" i="10"/>
  <c r="BZ83" i="10"/>
  <c r="BY83" i="10"/>
  <c r="BX83" i="10"/>
  <c r="BW83" i="10"/>
  <c r="BV83" i="10"/>
  <c r="BU83" i="10"/>
  <c r="B83" i="10"/>
  <c r="DB82" i="10"/>
  <c r="DA82" i="10"/>
  <c r="CZ82" i="10"/>
  <c r="CY82" i="10"/>
  <c r="CX82" i="10"/>
  <c r="CW82" i="10"/>
  <c r="CV82" i="10"/>
  <c r="CU82" i="10"/>
  <c r="CT82" i="10"/>
  <c r="CS82" i="10"/>
  <c r="CR82" i="10"/>
  <c r="CQ82" i="10"/>
  <c r="CP82" i="10"/>
  <c r="CO82" i="10"/>
  <c r="CN82" i="10"/>
  <c r="CM82" i="10"/>
  <c r="CL82" i="10"/>
  <c r="CK82" i="10"/>
  <c r="CJ82" i="10"/>
  <c r="CI82" i="10"/>
  <c r="CH82" i="10"/>
  <c r="CG82" i="10"/>
  <c r="CF82" i="10"/>
  <c r="CE82" i="10"/>
  <c r="CD82" i="10"/>
  <c r="CC82" i="10"/>
  <c r="CB82" i="10"/>
  <c r="CA82" i="10"/>
  <c r="BZ82" i="10"/>
  <c r="BY82" i="10"/>
  <c r="BX82" i="10"/>
  <c r="BW82" i="10"/>
  <c r="BV82" i="10"/>
  <c r="BU82" i="10"/>
  <c r="B82" i="10"/>
  <c r="DB81" i="10"/>
  <c r="DA81" i="10"/>
  <c r="CZ81" i="10"/>
  <c r="CY81" i="10"/>
  <c r="CX81" i="10"/>
  <c r="CW81" i="10"/>
  <c r="CV81" i="10"/>
  <c r="CU81" i="10"/>
  <c r="CT81" i="10"/>
  <c r="CS81" i="10"/>
  <c r="CR81" i="10"/>
  <c r="CQ81" i="10"/>
  <c r="CP81" i="10"/>
  <c r="CO81" i="10"/>
  <c r="CN81" i="10"/>
  <c r="CM81" i="10"/>
  <c r="CL81" i="10"/>
  <c r="CK81" i="10"/>
  <c r="CJ81" i="10"/>
  <c r="CI81" i="10"/>
  <c r="CH81" i="10"/>
  <c r="CG81" i="10"/>
  <c r="CF81" i="10"/>
  <c r="CE81" i="10"/>
  <c r="CD81" i="10"/>
  <c r="CC81" i="10"/>
  <c r="CB81" i="10"/>
  <c r="CA81" i="10"/>
  <c r="BZ81" i="10"/>
  <c r="BY81" i="10"/>
  <c r="BX81" i="10"/>
  <c r="BW81" i="10"/>
  <c r="BV81" i="10"/>
  <c r="BU81" i="10"/>
  <c r="B81" i="10"/>
  <c r="DB80" i="10"/>
  <c r="DA80" i="10"/>
  <c r="CZ80" i="10"/>
  <c r="CY80" i="10"/>
  <c r="CX80" i="10"/>
  <c r="CW80" i="10"/>
  <c r="CV80" i="10"/>
  <c r="CU80" i="10"/>
  <c r="CT80" i="10"/>
  <c r="CS80" i="10"/>
  <c r="CR80" i="10"/>
  <c r="CQ80" i="10"/>
  <c r="CP80" i="10"/>
  <c r="CO80" i="10"/>
  <c r="CN80" i="10"/>
  <c r="CM80" i="10"/>
  <c r="CL80" i="10"/>
  <c r="CK80" i="10"/>
  <c r="CJ80" i="10"/>
  <c r="CI80" i="10"/>
  <c r="CH80" i="10"/>
  <c r="CG80" i="10"/>
  <c r="CF80" i="10"/>
  <c r="CE80" i="10"/>
  <c r="CD80" i="10"/>
  <c r="CC80" i="10"/>
  <c r="CB80" i="10"/>
  <c r="CA80" i="10"/>
  <c r="BZ80" i="10"/>
  <c r="BY80" i="10"/>
  <c r="BX80" i="10"/>
  <c r="BW80" i="10"/>
  <c r="BV80" i="10"/>
  <c r="BU80" i="10"/>
  <c r="B80" i="10"/>
  <c r="BN78" i="10"/>
  <c r="AN78" i="10"/>
  <c r="AM78" i="10"/>
  <c r="AL78" i="10"/>
  <c r="AK78" i="10"/>
  <c r="AI78" i="10"/>
  <c r="AH78" i="10"/>
  <c r="AF78" i="10"/>
  <c r="AE78" i="10"/>
  <c r="AD78" i="10"/>
  <c r="AC78" i="10"/>
  <c r="AB78" i="10"/>
  <c r="AA78" i="10"/>
  <c r="Z78" i="10"/>
  <c r="Y78" i="10"/>
  <c r="X78" i="10"/>
  <c r="W78" i="10"/>
  <c r="V78" i="10"/>
  <c r="U78" i="10"/>
  <c r="T78" i="10"/>
  <c r="S78" i="10"/>
  <c r="R78" i="10"/>
  <c r="Q78" i="10"/>
  <c r="P78" i="10"/>
  <c r="O78" i="10"/>
  <c r="N78" i="10"/>
  <c r="M78" i="10"/>
  <c r="L78" i="10"/>
  <c r="K78" i="10"/>
  <c r="J78" i="10"/>
  <c r="I78" i="10"/>
  <c r="H78" i="10"/>
  <c r="G78" i="10"/>
  <c r="F78" i="10"/>
  <c r="E78" i="10"/>
  <c r="D78" i="10"/>
  <c r="C78" i="10"/>
  <c r="B78" i="10"/>
  <c r="DB77" i="10"/>
  <c r="DA77" i="10"/>
  <c r="CZ77" i="10"/>
  <c r="CY77" i="10"/>
  <c r="CX77" i="10"/>
  <c r="CW77" i="10"/>
  <c r="CV77" i="10"/>
  <c r="CU77" i="10"/>
  <c r="CT77" i="10"/>
  <c r="CS77" i="10"/>
  <c r="CR77" i="10"/>
  <c r="CQ77" i="10"/>
  <c r="CP77" i="10"/>
  <c r="CO77" i="10"/>
  <c r="CN77" i="10"/>
  <c r="CM77" i="10"/>
  <c r="CL77" i="10"/>
  <c r="CK77" i="10"/>
  <c r="CJ77" i="10"/>
  <c r="CI77" i="10"/>
  <c r="CH77" i="10"/>
  <c r="CG77" i="10"/>
  <c r="CF77" i="10"/>
  <c r="CE77" i="10"/>
  <c r="CD77" i="10"/>
  <c r="CC77" i="10"/>
  <c r="CB77" i="10"/>
  <c r="CA77" i="10"/>
  <c r="BZ77" i="10"/>
  <c r="BY77" i="10"/>
  <c r="BX77" i="10"/>
  <c r="BW77" i="10"/>
  <c r="BV77" i="10"/>
  <c r="BU77" i="10"/>
  <c r="B77" i="10"/>
  <c r="DB76" i="10"/>
  <c r="DA76" i="10"/>
  <c r="CZ76" i="10"/>
  <c r="CY76" i="10"/>
  <c r="CX76" i="10"/>
  <c r="CW76" i="10"/>
  <c r="CV76" i="10"/>
  <c r="CU76" i="10"/>
  <c r="CT76" i="10"/>
  <c r="CS76" i="10"/>
  <c r="CR76" i="10"/>
  <c r="CQ76" i="10"/>
  <c r="CP76" i="10"/>
  <c r="CO76" i="10"/>
  <c r="CN76" i="10"/>
  <c r="CM76" i="10"/>
  <c r="CL76" i="10"/>
  <c r="CK76" i="10"/>
  <c r="CJ76" i="10"/>
  <c r="CI76" i="10"/>
  <c r="CH76" i="10"/>
  <c r="CG76" i="10"/>
  <c r="CF76" i="10"/>
  <c r="CE76" i="10"/>
  <c r="CD76" i="10"/>
  <c r="CC76" i="10"/>
  <c r="CB76" i="10"/>
  <c r="CA76" i="10"/>
  <c r="BZ76" i="10"/>
  <c r="BY76" i="10"/>
  <c r="BX76" i="10"/>
  <c r="BW76" i="10"/>
  <c r="BV76" i="10"/>
  <c r="BU76" i="10"/>
  <c r="B76" i="10"/>
  <c r="DB75" i="10"/>
  <c r="DA75" i="10"/>
  <c r="CZ75" i="10"/>
  <c r="CY75" i="10"/>
  <c r="CX75" i="10"/>
  <c r="CW75" i="10"/>
  <c r="CV75" i="10"/>
  <c r="CU75" i="10"/>
  <c r="CT75" i="10"/>
  <c r="CS75" i="10"/>
  <c r="CR75" i="10"/>
  <c r="CQ75" i="10"/>
  <c r="CP75" i="10"/>
  <c r="CO75" i="10"/>
  <c r="CN75" i="10"/>
  <c r="CM75" i="10"/>
  <c r="CL75" i="10"/>
  <c r="CK75" i="10"/>
  <c r="CJ75" i="10"/>
  <c r="CI75" i="10"/>
  <c r="CH75" i="10"/>
  <c r="CG75" i="10"/>
  <c r="CF75" i="10"/>
  <c r="CE75" i="10"/>
  <c r="CD75" i="10"/>
  <c r="CC75" i="10"/>
  <c r="CB75" i="10"/>
  <c r="CA75" i="10"/>
  <c r="BZ75" i="10"/>
  <c r="BY75" i="10"/>
  <c r="BX75" i="10"/>
  <c r="BW75" i="10"/>
  <c r="BV75" i="10"/>
  <c r="BU75" i="10"/>
  <c r="B75" i="10"/>
  <c r="DB74" i="10"/>
  <c r="DA74" i="10"/>
  <c r="CZ74" i="10"/>
  <c r="CY74" i="10"/>
  <c r="CX74" i="10"/>
  <c r="CW74" i="10"/>
  <c r="CV74" i="10"/>
  <c r="CU74" i="10"/>
  <c r="CT74" i="10"/>
  <c r="CS74" i="10"/>
  <c r="CR74" i="10"/>
  <c r="CQ74" i="10"/>
  <c r="CP74" i="10"/>
  <c r="CO74" i="10"/>
  <c r="CN74" i="10"/>
  <c r="CM74" i="10"/>
  <c r="CL74" i="10"/>
  <c r="CK74" i="10"/>
  <c r="CJ74" i="10"/>
  <c r="CI74" i="10"/>
  <c r="CH74" i="10"/>
  <c r="CG74" i="10"/>
  <c r="CF74" i="10"/>
  <c r="CE74" i="10"/>
  <c r="CD74" i="10"/>
  <c r="CC74" i="10"/>
  <c r="CB74" i="10"/>
  <c r="CA74" i="10"/>
  <c r="BZ74" i="10"/>
  <c r="BY74" i="10"/>
  <c r="BX74" i="10"/>
  <c r="BW74" i="10"/>
  <c r="BV74" i="10"/>
  <c r="BU74" i="10"/>
  <c r="B74" i="10"/>
  <c r="DB73" i="10"/>
  <c r="DA73" i="10"/>
  <c r="CZ73" i="10"/>
  <c r="CY73" i="10"/>
  <c r="CX73" i="10"/>
  <c r="CW73" i="10"/>
  <c r="CV73" i="10"/>
  <c r="CU73" i="10"/>
  <c r="CT73" i="10"/>
  <c r="CS73" i="10"/>
  <c r="CR73" i="10"/>
  <c r="CQ73" i="10"/>
  <c r="CP73" i="10"/>
  <c r="CO73" i="10"/>
  <c r="CN73" i="10"/>
  <c r="CM73" i="10"/>
  <c r="CL73" i="10"/>
  <c r="CK73" i="10"/>
  <c r="CJ73" i="10"/>
  <c r="CI73" i="10"/>
  <c r="CH73" i="10"/>
  <c r="CG73" i="10"/>
  <c r="CF73" i="10"/>
  <c r="CE73" i="10"/>
  <c r="CD73" i="10"/>
  <c r="CC73" i="10"/>
  <c r="CB73" i="10"/>
  <c r="CA73" i="10"/>
  <c r="BZ73" i="10"/>
  <c r="BY73" i="10"/>
  <c r="BX73" i="10"/>
  <c r="BW73" i="10"/>
  <c r="BV73" i="10"/>
  <c r="BU73" i="10"/>
  <c r="B73" i="10"/>
  <c r="BI71" i="10"/>
  <c r="BH71" i="10"/>
  <c r="BG71" i="10"/>
  <c r="BF71" i="10"/>
  <c r="BE71" i="10"/>
  <c r="BD71" i="10"/>
  <c r="BC71" i="10"/>
  <c r="BB71" i="10"/>
  <c r="BA71" i="10"/>
  <c r="AZ71" i="10"/>
  <c r="AY71" i="10"/>
  <c r="AX71" i="10"/>
  <c r="AW71" i="10"/>
  <c r="AV71" i="10"/>
  <c r="AU71" i="10"/>
  <c r="AT71" i="10"/>
  <c r="AS71" i="10"/>
  <c r="AP71" i="10"/>
  <c r="AO71" i="10"/>
  <c r="AM71" i="10"/>
  <c r="AL71" i="10"/>
  <c r="AK71" i="10"/>
  <c r="AI71" i="10"/>
  <c r="AH71" i="10"/>
  <c r="AF71" i="10"/>
  <c r="AE71" i="10"/>
  <c r="AD71" i="10"/>
  <c r="AC71" i="10"/>
  <c r="AB71" i="10"/>
  <c r="AA71" i="10"/>
  <c r="Z71" i="10"/>
  <c r="Y71" i="10"/>
  <c r="X71" i="10"/>
  <c r="W71" i="10"/>
  <c r="V71" i="10"/>
  <c r="U71" i="10"/>
  <c r="T71" i="10"/>
  <c r="S71" i="10"/>
  <c r="R71" i="10"/>
  <c r="Q71" i="10"/>
  <c r="B71" i="10"/>
  <c r="CS70" i="10"/>
  <c r="CR70" i="10"/>
  <c r="CQ70" i="10"/>
  <c r="CP70" i="10"/>
  <c r="CO70" i="10"/>
  <c r="CN70" i="10"/>
  <c r="CM70" i="10"/>
  <c r="CL70" i="10"/>
  <c r="CK70" i="10"/>
  <c r="CJ70" i="10"/>
  <c r="CI70" i="10"/>
  <c r="BI70" i="10"/>
  <c r="BH70" i="10"/>
  <c r="BG70" i="10"/>
  <c r="BF70" i="10"/>
  <c r="BE70" i="10"/>
  <c r="BD70" i="10"/>
  <c r="BC70" i="10"/>
  <c r="BB70" i="10"/>
  <c r="BA70" i="10"/>
  <c r="AZ70" i="10"/>
  <c r="AY70" i="10"/>
  <c r="AX70" i="10"/>
  <c r="AW70" i="10"/>
  <c r="AV70" i="10"/>
  <c r="DB70" i="10" s="1"/>
  <c r="AU70" i="10"/>
  <c r="DA70" i="10" s="1"/>
  <c r="AT70" i="10"/>
  <c r="CZ70" i="10" s="1"/>
  <c r="AS70" i="10"/>
  <c r="CY70" i="10" s="1"/>
  <c r="AR70" i="10"/>
  <c r="CX70" i="10" s="1"/>
  <c r="AQ70" i="10"/>
  <c r="CW70" i="10" s="1"/>
  <c r="AP70" i="10"/>
  <c r="CV70" i="10" s="1"/>
  <c r="AO70" i="10"/>
  <c r="CU70" i="10" s="1"/>
  <c r="AN70" i="10"/>
  <c r="CT70" i="10" s="1"/>
  <c r="P70" i="10"/>
  <c r="CH70" i="10" s="1"/>
  <c r="O70" i="10"/>
  <c r="CG70" i="10" s="1"/>
  <c r="N70" i="10"/>
  <c r="CF70" i="10" s="1"/>
  <c r="M70" i="10"/>
  <c r="CE70" i="10" s="1"/>
  <c r="L70" i="10"/>
  <c r="CD70" i="10" s="1"/>
  <c r="K70" i="10"/>
  <c r="CC70" i="10" s="1"/>
  <c r="J70" i="10"/>
  <c r="CB70" i="10" s="1"/>
  <c r="I70" i="10"/>
  <c r="CA70" i="10" s="1"/>
  <c r="H70" i="10"/>
  <c r="BZ70" i="10" s="1"/>
  <c r="G70" i="10"/>
  <c r="BY70" i="10" s="1"/>
  <c r="F70" i="10"/>
  <c r="BX70" i="10" s="1"/>
  <c r="E70" i="10"/>
  <c r="BW70" i="10" s="1"/>
  <c r="D70" i="10"/>
  <c r="C70" i="10"/>
  <c r="B70" i="10"/>
  <c r="CS69" i="10"/>
  <c r="CR69" i="10"/>
  <c r="CQ69" i="10"/>
  <c r="CP69" i="10"/>
  <c r="CO69" i="10"/>
  <c r="CN69" i="10"/>
  <c r="CM69" i="10"/>
  <c r="CL69" i="10"/>
  <c r="CK69" i="10"/>
  <c r="CJ69" i="10"/>
  <c r="CI69" i="10"/>
  <c r="BI69" i="10"/>
  <c r="BH69" i="10"/>
  <c r="BG69" i="10"/>
  <c r="BF69" i="10"/>
  <c r="BE69" i="10"/>
  <c r="BD69" i="10"/>
  <c r="BC69" i="10"/>
  <c r="BB69" i="10"/>
  <c r="BA69" i="10"/>
  <c r="AZ69" i="10"/>
  <c r="AY69" i="10"/>
  <c r="AX69" i="10"/>
  <c r="AW69" i="10"/>
  <c r="AV69" i="10"/>
  <c r="DB69" i="10" s="1"/>
  <c r="AU69" i="10"/>
  <c r="DA69" i="10" s="1"/>
  <c r="AT69" i="10"/>
  <c r="CZ69" i="10" s="1"/>
  <c r="AS69" i="10"/>
  <c r="CY69" i="10" s="1"/>
  <c r="AR69" i="10"/>
  <c r="CX69" i="10" s="1"/>
  <c r="AQ69" i="10"/>
  <c r="CW69" i="10" s="1"/>
  <c r="AP69" i="10"/>
  <c r="CV69" i="10" s="1"/>
  <c r="AO69" i="10"/>
  <c r="CU69" i="10" s="1"/>
  <c r="AN69" i="10"/>
  <c r="CT69" i="10" s="1"/>
  <c r="P69" i="10"/>
  <c r="CH69" i="10" s="1"/>
  <c r="O69" i="10"/>
  <c r="CG69" i="10" s="1"/>
  <c r="N69" i="10"/>
  <c r="CF69" i="10" s="1"/>
  <c r="M69" i="10"/>
  <c r="CE69" i="10" s="1"/>
  <c r="L69" i="10"/>
  <c r="CD69" i="10" s="1"/>
  <c r="K69" i="10"/>
  <c r="CC69" i="10" s="1"/>
  <c r="J69" i="10"/>
  <c r="CB69" i="10" s="1"/>
  <c r="I69" i="10"/>
  <c r="H69" i="10"/>
  <c r="BZ69" i="10" s="1"/>
  <c r="G69" i="10"/>
  <c r="BY69" i="10" s="1"/>
  <c r="F69" i="10"/>
  <c r="BX69" i="10" s="1"/>
  <c r="E69" i="10"/>
  <c r="BW69" i="10" s="1"/>
  <c r="D69" i="10"/>
  <c r="C69" i="10"/>
  <c r="B69" i="10"/>
  <c r="CS68" i="10"/>
  <c r="CR68" i="10"/>
  <c r="CQ68" i="10"/>
  <c r="CP68" i="10"/>
  <c r="CO68" i="10"/>
  <c r="CN68" i="10"/>
  <c r="CM68" i="10"/>
  <c r="CL68" i="10"/>
  <c r="CK68" i="10"/>
  <c r="CJ68" i="10"/>
  <c r="CI68" i="10"/>
  <c r="BI68" i="10"/>
  <c r="BH68" i="10"/>
  <c r="BG68" i="10"/>
  <c r="BF68" i="10"/>
  <c r="BE68" i="10"/>
  <c r="BD68" i="10"/>
  <c r="BC68" i="10"/>
  <c r="BB68" i="10"/>
  <c r="BA68" i="10"/>
  <c r="AZ68" i="10"/>
  <c r="AY68" i="10"/>
  <c r="AX68" i="10"/>
  <c r="AW68" i="10"/>
  <c r="AV68" i="10"/>
  <c r="DB68" i="10" s="1"/>
  <c r="AU68" i="10"/>
  <c r="DA68" i="10" s="1"/>
  <c r="AT68" i="10"/>
  <c r="CZ68" i="10" s="1"/>
  <c r="AS68" i="10"/>
  <c r="CY68" i="10" s="1"/>
  <c r="AR68" i="10"/>
  <c r="CX68" i="10" s="1"/>
  <c r="AQ68" i="10"/>
  <c r="CW68" i="10" s="1"/>
  <c r="AP68" i="10"/>
  <c r="CV68" i="10" s="1"/>
  <c r="AO68" i="10"/>
  <c r="CU68" i="10" s="1"/>
  <c r="AN68" i="10"/>
  <c r="CT68" i="10" s="1"/>
  <c r="P68" i="10"/>
  <c r="CH68" i="10" s="1"/>
  <c r="O68" i="10"/>
  <c r="CG68" i="10" s="1"/>
  <c r="N68" i="10"/>
  <c r="CF68" i="10" s="1"/>
  <c r="M68" i="10"/>
  <c r="CE68" i="10" s="1"/>
  <c r="L68" i="10"/>
  <c r="CD68" i="10" s="1"/>
  <c r="K68" i="10"/>
  <c r="CC68" i="10" s="1"/>
  <c r="J68" i="10"/>
  <c r="CB68" i="10" s="1"/>
  <c r="I68" i="10"/>
  <c r="CA68" i="10" s="1"/>
  <c r="H68" i="10"/>
  <c r="BZ68" i="10" s="1"/>
  <c r="G68" i="10"/>
  <c r="BY68" i="10" s="1"/>
  <c r="F68" i="10"/>
  <c r="BX68" i="10" s="1"/>
  <c r="E68" i="10"/>
  <c r="BW68" i="10" s="1"/>
  <c r="D68" i="10"/>
  <c r="C68" i="10"/>
  <c r="B68" i="10"/>
  <c r="CS67" i="10"/>
  <c r="CR67" i="10"/>
  <c r="CQ67" i="10"/>
  <c r="CP67" i="10"/>
  <c r="CO67" i="10"/>
  <c r="CN67" i="10"/>
  <c r="CM67" i="10"/>
  <c r="CL67" i="10"/>
  <c r="CK67" i="10"/>
  <c r="CJ67" i="10"/>
  <c r="CI67" i="10"/>
  <c r="BI67" i="10"/>
  <c r="BH67" i="10"/>
  <c r="BG67" i="10"/>
  <c r="BF67" i="10"/>
  <c r="BE67" i="10"/>
  <c r="BD67" i="10"/>
  <c r="BC67" i="10"/>
  <c r="BB67" i="10"/>
  <c r="BA67" i="10"/>
  <c r="AZ67" i="10"/>
  <c r="AY67" i="10"/>
  <c r="AX67" i="10"/>
  <c r="AW67" i="10"/>
  <c r="AV67" i="10"/>
  <c r="DB67" i="10" s="1"/>
  <c r="AU67" i="10"/>
  <c r="DA67" i="10" s="1"/>
  <c r="AT67" i="10"/>
  <c r="CZ67" i="10" s="1"/>
  <c r="AS67" i="10"/>
  <c r="CY67" i="10" s="1"/>
  <c r="AR67" i="10"/>
  <c r="CX67" i="10" s="1"/>
  <c r="AQ67" i="10"/>
  <c r="CW67" i="10" s="1"/>
  <c r="AP67" i="10"/>
  <c r="CV67" i="10" s="1"/>
  <c r="AO67" i="10"/>
  <c r="CU67" i="10" s="1"/>
  <c r="AN67" i="10"/>
  <c r="CT67" i="10" s="1"/>
  <c r="P67" i="10"/>
  <c r="O67" i="10"/>
  <c r="N67" i="10"/>
  <c r="CF67" i="10" s="1"/>
  <c r="M67" i="10"/>
  <c r="CE67" i="10" s="1"/>
  <c r="L67" i="10"/>
  <c r="CD67" i="10" s="1"/>
  <c r="K67" i="10"/>
  <c r="CC67" i="10" s="1"/>
  <c r="J67" i="10"/>
  <c r="CB67" i="10" s="1"/>
  <c r="I67" i="10"/>
  <c r="CA67" i="10" s="1"/>
  <c r="H67" i="10"/>
  <c r="BZ67" i="10" s="1"/>
  <c r="G67" i="10"/>
  <c r="F67" i="10"/>
  <c r="BX67" i="10" s="1"/>
  <c r="E67" i="10"/>
  <c r="BW67" i="10" s="1"/>
  <c r="D67" i="10"/>
  <c r="C67" i="10"/>
  <c r="B67" i="10"/>
  <c r="CS66" i="10"/>
  <c r="CR66" i="10"/>
  <c r="CR71" i="10" s="1"/>
  <c r="CQ66" i="10"/>
  <c r="CP66" i="10"/>
  <c r="CO66" i="10"/>
  <c r="CN66" i="10"/>
  <c r="CM66" i="10"/>
  <c r="CM71" i="10" s="1"/>
  <c r="CL66" i="10"/>
  <c r="CK66" i="10"/>
  <c r="CJ66" i="10"/>
  <c r="CJ71" i="10" s="1"/>
  <c r="CI66" i="10"/>
  <c r="BI66" i="10"/>
  <c r="BH66" i="10"/>
  <c r="BG66" i="10"/>
  <c r="BF66" i="10"/>
  <c r="BE66" i="10"/>
  <c r="BD66" i="10"/>
  <c r="BC66" i="10"/>
  <c r="BB66" i="10"/>
  <c r="BA66" i="10"/>
  <c r="AZ66" i="10"/>
  <c r="AY66" i="10"/>
  <c r="AX66" i="10"/>
  <c r="AW66" i="10"/>
  <c r="AV66" i="10"/>
  <c r="DB66" i="10" s="1"/>
  <c r="AU66" i="10"/>
  <c r="DA66" i="10" s="1"/>
  <c r="AT66" i="10"/>
  <c r="CZ66" i="10" s="1"/>
  <c r="CZ71" i="10" s="1"/>
  <c r="AS66" i="10"/>
  <c r="CY66" i="10" s="1"/>
  <c r="AR66" i="10"/>
  <c r="CX66" i="10" s="1"/>
  <c r="AQ66" i="10"/>
  <c r="CW66" i="10" s="1"/>
  <c r="AP66" i="10"/>
  <c r="CV66" i="10" s="1"/>
  <c r="AO66" i="10"/>
  <c r="CU66" i="10" s="1"/>
  <c r="AN66" i="10"/>
  <c r="CT66" i="10" s="1"/>
  <c r="P66" i="10"/>
  <c r="CH66" i="10" s="1"/>
  <c r="O66" i="10"/>
  <c r="CG66" i="10" s="1"/>
  <c r="N66" i="10"/>
  <c r="CF66" i="10" s="1"/>
  <c r="M66" i="10"/>
  <c r="CE66" i="10" s="1"/>
  <c r="L66" i="10"/>
  <c r="K66" i="10"/>
  <c r="CC66" i="10" s="1"/>
  <c r="J66" i="10"/>
  <c r="CB66" i="10" s="1"/>
  <c r="I66" i="10"/>
  <c r="CA66" i="10" s="1"/>
  <c r="H66" i="10"/>
  <c r="BZ66" i="10" s="1"/>
  <c r="G66" i="10"/>
  <c r="BY66" i="10" s="1"/>
  <c r="F66" i="10"/>
  <c r="BX66" i="10" s="1"/>
  <c r="E66" i="10"/>
  <c r="BW66" i="10" s="1"/>
  <c r="D66" i="10"/>
  <c r="C66" i="10"/>
  <c r="B66" i="10"/>
  <c r="AR64" i="10"/>
  <c r="AQ64" i="10"/>
  <c r="AN64" i="10"/>
  <c r="AM64" i="10"/>
  <c r="AL64" i="10"/>
  <c r="AK64" i="10"/>
  <c r="AI64" i="10"/>
  <c r="AH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64" i="10"/>
  <c r="DB63" i="10"/>
  <c r="DA63" i="10"/>
  <c r="CZ63" i="10"/>
  <c r="CY63" i="10"/>
  <c r="CX63" i="10"/>
  <c r="CW63" i="10"/>
  <c r="CV63" i="10"/>
  <c r="CU63" i="10"/>
  <c r="CT63" i="10"/>
  <c r="CS63" i="10"/>
  <c r="CR63" i="10"/>
  <c r="CQ63" i="10"/>
  <c r="CP63" i="10"/>
  <c r="CO63" i="10"/>
  <c r="CN63" i="10"/>
  <c r="CM63" i="10"/>
  <c r="CL63" i="10"/>
  <c r="CK63" i="10"/>
  <c r="CJ63" i="10"/>
  <c r="CI63" i="10"/>
  <c r="CH63" i="10"/>
  <c r="CG63" i="10"/>
  <c r="CF63" i="10"/>
  <c r="CE63" i="10"/>
  <c r="CD63" i="10"/>
  <c r="CC63" i="10"/>
  <c r="CB63" i="10"/>
  <c r="CA63" i="10"/>
  <c r="BZ63" i="10"/>
  <c r="BY63" i="10"/>
  <c r="BX63" i="10"/>
  <c r="BW63" i="10"/>
  <c r="BV63" i="10"/>
  <c r="BU63" i="10"/>
  <c r="B63" i="10"/>
  <c r="DB62" i="10"/>
  <c r="DA62" i="10"/>
  <c r="CZ62" i="10"/>
  <c r="CY62" i="10"/>
  <c r="CX62" i="10"/>
  <c r="CW62" i="10"/>
  <c r="CV62" i="10"/>
  <c r="CU62" i="10"/>
  <c r="CT62" i="10"/>
  <c r="CS62" i="10"/>
  <c r="CR62" i="10"/>
  <c r="CQ62" i="10"/>
  <c r="CP62" i="10"/>
  <c r="CO62" i="10"/>
  <c r="CN62" i="10"/>
  <c r="CM62" i="10"/>
  <c r="CL62" i="10"/>
  <c r="CK62" i="10"/>
  <c r="CJ62" i="10"/>
  <c r="CI62" i="10"/>
  <c r="CH62" i="10"/>
  <c r="CG62" i="10"/>
  <c r="CF62" i="10"/>
  <c r="CE62" i="10"/>
  <c r="CD62" i="10"/>
  <c r="CC62" i="10"/>
  <c r="CB62" i="10"/>
  <c r="CA62" i="10"/>
  <c r="BZ62" i="10"/>
  <c r="BY62" i="10"/>
  <c r="BX62" i="10"/>
  <c r="BW62" i="10"/>
  <c r="BV62" i="10"/>
  <c r="BU62" i="10"/>
  <c r="B62" i="10"/>
  <c r="DB61" i="10"/>
  <c r="DA61" i="10"/>
  <c r="CZ61" i="10"/>
  <c r="CY61" i="10"/>
  <c r="CX61" i="10"/>
  <c r="CW61" i="10"/>
  <c r="CV61" i="10"/>
  <c r="CU61" i="10"/>
  <c r="CT61" i="10"/>
  <c r="CS61" i="10"/>
  <c r="CR61" i="10"/>
  <c r="CQ61" i="10"/>
  <c r="CP61" i="10"/>
  <c r="CO61" i="10"/>
  <c r="CN61" i="10"/>
  <c r="CM61" i="10"/>
  <c r="CL61" i="10"/>
  <c r="CK61" i="10"/>
  <c r="CJ61" i="10"/>
  <c r="CI61" i="10"/>
  <c r="CH61" i="10"/>
  <c r="CG61" i="10"/>
  <c r="CF61" i="10"/>
  <c r="CE61" i="10"/>
  <c r="CD61" i="10"/>
  <c r="CC61" i="10"/>
  <c r="CB61" i="10"/>
  <c r="CA61" i="10"/>
  <c r="BZ61" i="10"/>
  <c r="BY61" i="10"/>
  <c r="BX61" i="10"/>
  <c r="BW61" i="10"/>
  <c r="BV61" i="10"/>
  <c r="BU61" i="10"/>
  <c r="B61" i="10"/>
  <c r="DB60" i="10"/>
  <c r="DA60" i="10"/>
  <c r="CZ60" i="10"/>
  <c r="CY60" i="10"/>
  <c r="CX60" i="10"/>
  <c r="CW60" i="10"/>
  <c r="CV60" i="10"/>
  <c r="CU60" i="10"/>
  <c r="CT60" i="10"/>
  <c r="CS60" i="10"/>
  <c r="CR60" i="10"/>
  <c r="CQ60" i="10"/>
  <c r="CP60" i="10"/>
  <c r="CO60" i="10"/>
  <c r="CN60" i="10"/>
  <c r="CM60" i="10"/>
  <c r="CL60" i="10"/>
  <c r="CK60" i="10"/>
  <c r="CJ60" i="10"/>
  <c r="CI60" i="10"/>
  <c r="CH60" i="10"/>
  <c r="CG60" i="10"/>
  <c r="CF60" i="10"/>
  <c r="CE60" i="10"/>
  <c r="CD60" i="10"/>
  <c r="CC60" i="10"/>
  <c r="CB60" i="10"/>
  <c r="CA60" i="10"/>
  <c r="BZ60" i="10"/>
  <c r="BY60" i="10"/>
  <c r="BX60" i="10"/>
  <c r="BW60" i="10"/>
  <c r="BV60" i="10"/>
  <c r="BU60" i="10"/>
  <c r="B60"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59" i="10"/>
  <c r="AR57" i="10"/>
  <c r="AQ57" i="10"/>
  <c r="AN57" i="10"/>
  <c r="AM57" i="10"/>
  <c r="AL57" i="10"/>
  <c r="AK57" i="10"/>
  <c r="AI57" i="10"/>
  <c r="AH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B57"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56"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55"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54"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53"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52" i="10"/>
  <c r="AR50" i="10"/>
  <c r="AQ50" i="10"/>
  <c r="AN50" i="10"/>
  <c r="AM50" i="10"/>
  <c r="AL50" i="10"/>
  <c r="AK50" i="10"/>
  <c r="AI50" i="10"/>
  <c r="AH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49"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48"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47"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46" i="10"/>
  <c r="DB45" i="10"/>
  <c r="DA45" i="10"/>
  <c r="CZ45" i="10"/>
  <c r="CY45" i="10"/>
  <c r="CX45" i="10"/>
  <c r="CW45" i="10"/>
  <c r="CV45" i="10"/>
  <c r="CU45"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45" i="10"/>
  <c r="AR43" i="10"/>
  <c r="AQ43" i="10"/>
  <c r="AN43" i="10"/>
  <c r="AM43" i="10"/>
  <c r="AL43" i="10"/>
  <c r="AK43" i="10"/>
  <c r="AI43" i="10"/>
  <c r="AH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42" i="10"/>
  <c r="DB41" i="10"/>
  <c r="DA41" i="10"/>
  <c r="CZ41" i="10"/>
  <c r="CY41" i="10"/>
  <c r="CX41"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41"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40"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39"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38" i="10"/>
  <c r="AR36" i="10"/>
  <c r="AQ36" i="10"/>
  <c r="AN36" i="10"/>
  <c r="AM36" i="10"/>
  <c r="AL36" i="10"/>
  <c r="AK36" i="10"/>
  <c r="AI36" i="10"/>
  <c r="AH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35" i="10"/>
  <c r="DB34" i="10"/>
  <c r="DA34" i="10"/>
  <c r="CZ34" i="10"/>
  <c r="CY34" i="10"/>
  <c r="CX34" i="10"/>
  <c r="CW34" i="10"/>
  <c r="CV34" i="10"/>
  <c r="CU34"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34" i="10"/>
  <c r="DB33" i="10"/>
  <c r="DA33" i="10"/>
  <c r="CZ33" i="10"/>
  <c r="CY33" i="10"/>
  <c r="CX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33" i="10"/>
  <c r="DB32" i="10"/>
  <c r="DA32" i="10"/>
  <c r="CZ32" i="10"/>
  <c r="CY32" i="10"/>
  <c r="CX32" i="10"/>
  <c r="CW32" i="10"/>
  <c r="CV32" i="10"/>
  <c r="CU32"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32" i="10"/>
  <c r="DB31" i="10"/>
  <c r="DA31" i="10"/>
  <c r="CZ31" i="10"/>
  <c r="CY31" i="10"/>
  <c r="CX31" i="10"/>
  <c r="CW31" i="10"/>
  <c r="CV31" i="10"/>
  <c r="CU31"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31" i="10"/>
  <c r="AR29" i="10"/>
  <c r="AQ29" i="10"/>
  <c r="AP29" i="10"/>
  <c r="AN29" i="10"/>
  <c r="AM29" i="10"/>
  <c r="AL29" i="10"/>
  <c r="AK29" i="10"/>
  <c r="AI29" i="10"/>
  <c r="AH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DB28" i="10"/>
  <c r="DA28" i="10"/>
  <c r="CZ28" i="10"/>
  <c r="CY28" i="10"/>
  <c r="CX28" i="10"/>
  <c r="CW28" i="10"/>
  <c r="CV28" i="10"/>
  <c r="CU28"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28" i="10"/>
  <c r="DB27" i="10"/>
  <c r="DA27" i="10"/>
  <c r="CZ27" i="10"/>
  <c r="CY27" i="10"/>
  <c r="CX27" i="10"/>
  <c r="CW27" i="10"/>
  <c r="CV27" i="10"/>
  <c r="CU27"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27"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26"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25"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24" i="10"/>
  <c r="AM22" i="10"/>
  <c r="AL22" i="10"/>
  <c r="AK22" i="10"/>
  <c r="AI22" i="10"/>
  <c r="AH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21"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20"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19"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18"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17" i="10"/>
  <c r="A16" i="10"/>
  <c r="A23" i="10" s="1"/>
  <c r="A30" i="10" s="1"/>
  <c r="A37" i="10" s="1"/>
  <c r="A44" i="10" s="1"/>
  <c r="A51" i="10" s="1"/>
  <c r="A58" i="10" s="1"/>
  <c r="A65" i="10" s="1"/>
  <c r="A72" i="10" s="1"/>
  <c r="A79" i="10" s="1"/>
  <c r="A86" i="10" s="1"/>
  <c r="A93" i="10" s="1"/>
  <c r="A100" i="10" s="1"/>
  <c r="A107" i="10" s="1"/>
  <c r="A114" i="10" s="1"/>
  <c r="A121" i="10" s="1"/>
  <c r="A128" i="10" s="1"/>
  <c r="A135" i="10" s="1"/>
  <c r="AM15" i="10"/>
  <c r="AL15" i="10"/>
  <c r="AK15" i="10"/>
  <c r="AI15" i="10"/>
  <c r="AH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X71" i="10" l="1"/>
  <c r="D71" i="10"/>
  <c r="CN71" i="10"/>
  <c r="CJ95" i="10"/>
  <c r="BV70" i="10"/>
  <c r="BY22" i="10"/>
  <c r="CG22" i="10"/>
  <c r="CO22" i="10"/>
  <c r="CW22" i="10"/>
  <c r="BV29" i="10"/>
  <c r="CJ50" i="10"/>
  <c r="CR50" i="10"/>
  <c r="CJ85" i="10"/>
  <c r="CZ85" i="10"/>
  <c r="BZ127" i="10"/>
  <c r="CH127" i="10"/>
  <c r="CP127" i="10"/>
  <c r="CX127" i="10"/>
  <c r="CA134" i="10"/>
  <c r="BW141" i="10"/>
  <c r="CE141" i="10"/>
  <c r="CM141" i="10"/>
  <c r="CU141" i="10"/>
  <c r="AX120" i="10"/>
  <c r="BF120" i="10"/>
  <c r="AP120" i="10"/>
  <c r="CF85" i="10"/>
  <c r="H120" i="10"/>
  <c r="BW134" i="10"/>
  <c r="CE134" i="10"/>
  <c r="CM134" i="10"/>
  <c r="CA141" i="10"/>
  <c r="CI141" i="10"/>
  <c r="CQ141" i="10"/>
  <c r="CY141" i="10"/>
  <c r="CR147" i="10"/>
  <c r="CZ147" i="10"/>
  <c r="CY99" i="10"/>
  <c r="BW15" i="10"/>
  <c r="CE15" i="10"/>
  <c r="CM15" i="10"/>
  <c r="CU15" i="10"/>
  <c r="BU15" i="10"/>
  <c r="CC15" i="10"/>
  <c r="CK15" i="10"/>
  <c r="CS15" i="10"/>
  <c r="DA15" i="10"/>
  <c r="BV36" i="10"/>
  <c r="CD36" i="10"/>
  <c r="CL36" i="10"/>
  <c r="CT36" i="10"/>
  <c r="CB57" i="10"/>
  <c r="CR57" i="10"/>
  <c r="BW78" i="10"/>
  <c r="CM78" i="10"/>
  <c r="CA106" i="10"/>
  <c r="CI106" i="10"/>
  <c r="CQ106" i="10"/>
  <c r="CY106" i="10"/>
  <c r="BX106" i="10"/>
  <c r="CF106" i="10"/>
  <c r="CN106" i="10"/>
  <c r="CV106" i="10"/>
  <c r="BV113" i="10"/>
  <c r="CD113" i="10"/>
  <c r="CL113" i="10"/>
  <c r="CT113" i="10"/>
  <c r="DA115" i="10"/>
  <c r="BC120" i="10"/>
  <c r="BK120" i="10"/>
  <c r="BU141" i="10"/>
  <c r="CC141" i="10"/>
  <c r="CK141" i="10"/>
  <c r="CS141" i="10"/>
  <c r="DA141" i="10"/>
  <c r="CL147" i="10"/>
  <c r="CT147" i="10"/>
  <c r="DB147" i="10"/>
  <c r="BV22" i="10"/>
  <c r="CD29" i="10"/>
  <c r="CL29" i="10"/>
  <c r="CT29" i="10"/>
  <c r="DB29" i="10"/>
  <c r="CQ134" i="10"/>
  <c r="CY134" i="10"/>
  <c r="BX29" i="10"/>
  <c r="CF29" i="10"/>
  <c r="CN29" i="10"/>
  <c r="CV29" i="10"/>
  <c r="CB134" i="10"/>
  <c r="BX141" i="10"/>
  <c r="CF141" i="10"/>
  <c r="CN141" i="10"/>
  <c r="CV141" i="10"/>
  <c r="CA78" i="10"/>
  <c r="CI78" i="10"/>
  <c r="CQ78" i="10"/>
  <c r="CY78" i="10"/>
  <c r="CB127" i="10"/>
  <c r="CJ127" i="10"/>
  <c r="CR127" i="10"/>
  <c r="CZ127" i="10"/>
  <c r="DB36" i="10"/>
  <c r="CL22" i="10"/>
  <c r="DB22" i="10"/>
  <c r="CA29" i="10"/>
  <c r="CQ29" i="10"/>
  <c r="CY29" i="10"/>
  <c r="DB113" i="10"/>
  <c r="CZ118" i="10"/>
  <c r="CT50" i="10"/>
  <c r="CJ134" i="10"/>
  <c r="BU22" i="10"/>
  <c r="CC22" i="10"/>
  <c r="CK22" i="10"/>
  <c r="DA43" i="10"/>
  <c r="BX78" i="10"/>
  <c r="CF78" i="10"/>
  <c r="AQ71" i="10"/>
  <c r="CB64" i="10"/>
  <c r="CJ64" i="10"/>
  <c r="CZ64" i="10"/>
  <c r="CT94" i="10"/>
  <c r="CB118" i="10"/>
  <c r="CJ118" i="10"/>
  <c r="CO118" i="10"/>
  <c r="BV134" i="10"/>
  <c r="CD134" i="10"/>
  <c r="CL134" i="10"/>
  <c r="CS22" i="10"/>
  <c r="DA22" i="10"/>
  <c r="BZ22" i="10"/>
  <c r="CH22" i="10"/>
  <c r="CP22" i="10"/>
  <c r="CX22" i="10"/>
  <c r="CB95" i="10"/>
  <c r="CB98" i="10"/>
  <c r="BW106" i="10"/>
  <c r="CE106" i="10"/>
  <c r="CM106" i="10"/>
  <c r="CU106" i="10"/>
  <c r="CU116" i="10"/>
  <c r="DA119" i="10"/>
  <c r="BZ141" i="10"/>
  <c r="CD22" i="10"/>
  <c r="CT22" i="10"/>
  <c r="CI29" i="10"/>
  <c r="CB36" i="10"/>
  <c r="CD43" i="10"/>
  <c r="BX50" i="10"/>
  <c r="CR64" i="10"/>
  <c r="G71" i="10"/>
  <c r="BV85" i="10"/>
  <c r="CD85" i="10"/>
  <c r="CL85" i="10"/>
  <c r="CT85" i="10"/>
  <c r="DB85" i="10"/>
  <c r="CN98" i="10"/>
  <c r="CK36" i="10"/>
  <c r="CA57" i="10"/>
  <c r="CY57" i="10"/>
  <c r="BU96" i="10"/>
  <c r="BX97" i="10"/>
  <c r="CG98" i="10"/>
  <c r="CF36" i="10"/>
  <c r="CC36" i="10"/>
  <c r="CX36" i="10"/>
  <c r="BW50" i="10"/>
  <c r="CM50" i="10"/>
  <c r="CA64" i="10"/>
  <c r="CI64" i="10"/>
  <c r="CQ64" i="10"/>
  <c r="CY64" i="10"/>
  <c r="CN78" i="10"/>
  <c r="CV78" i="10"/>
  <c r="BW116" i="10"/>
  <c r="CE116" i="10"/>
  <c r="CH96" i="10"/>
  <c r="CB97" i="10"/>
  <c r="CZ117" i="10"/>
  <c r="CQ95" i="10"/>
  <c r="CR96" i="10"/>
  <c r="CW97" i="10"/>
  <c r="DA117" i="10"/>
  <c r="CU29" i="10"/>
  <c r="CS95" i="10"/>
  <c r="CT96" i="10"/>
  <c r="CB119" i="10"/>
  <c r="CU134" i="10"/>
  <c r="CE29" i="10"/>
  <c r="CA43" i="10"/>
  <c r="CI43" i="10"/>
  <c r="CQ43" i="10"/>
  <c r="CY43" i="10"/>
  <c r="CN43" i="10"/>
  <c r="CV43" i="10"/>
  <c r="DA50" i="10"/>
  <c r="CU95" i="10"/>
  <c r="CX96" i="10"/>
  <c r="CA127" i="10"/>
  <c r="CI127" i="10"/>
  <c r="CQ127" i="10"/>
  <c r="CY127" i="10"/>
  <c r="BX15" i="10"/>
  <c r="CN15" i="10"/>
  <c r="BU43" i="10"/>
  <c r="CH43" i="10"/>
  <c r="CU71" i="10"/>
  <c r="BY67" i="10"/>
  <c r="BY71" i="10" s="1"/>
  <c r="BU78" i="10"/>
  <c r="CC78" i="10"/>
  <c r="CK78" i="10"/>
  <c r="CS78" i="10"/>
  <c r="DA78" i="10"/>
  <c r="BZ78" i="10"/>
  <c r="CH78" i="10"/>
  <c r="CP78" i="10"/>
  <c r="CX78" i="10"/>
  <c r="CE78" i="10"/>
  <c r="CU78" i="10"/>
  <c r="BZ85" i="10"/>
  <c r="CH85" i="10"/>
  <c r="CP85" i="10"/>
  <c r="CX85" i="10"/>
  <c r="CA95" i="10"/>
  <c r="CC96" i="10"/>
  <c r="CS97" i="10"/>
  <c r="BU106" i="10"/>
  <c r="CC106" i="10"/>
  <c r="CK106" i="10"/>
  <c r="CS106" i="10"/>
  <c r="DA106" i="10"/>
  <c r="BZ106" i="10"/>
  <c r="CH106" i="10"/>
  <c r="CP106" i="10"/>
  <c r="CX106" i="10"/>
  <c r="CU115" i="10"/>
  <c r="AW120" i="10"/>
  <c r="BE120" i="10"/>
  <c r="CR118" i="10"/>
  <c r="CX134" i="10"/>
  <c r="BY141" i="10"/>
  <c r="CG141" i="10"/>
  <c r="CO141" i="10"/>
  <c r="CW141" i="10"/>
  <c r="CF15" i="10"/>
  <c r="CV15" i="10"/>
  <c r="BY15" i="10"/>
  <c r="CG15" i="10"/>
  <c r="CO15" i="10"/>
  <c r="CW15" i="10"/>
  <c r="DA36" i="10"/>
  <c r="BY43" i="10"/>
  <c r="CW43" i="10"/>
  <c r="BV43" i="10"/>
  <c r="CV71" i="10"/>
  <c r="BV67" i="10"/>
  <c r="CA85" i="10"/>
  <c r="CI85" i="10"/>
  <c r="CQ85" i="10"/>
  <c r="CY85" i="10"/>
  <c r="BX85" i="10"/>
  <c r="CN85" i="10"/>
  <c r="CV85" i="10"/>
  <c r="CR94" i="10"/>
  <c r="CT95" i="10"/>
  <c r="CG96" i="10"/>
  <c r="CW96" i="10"/>
  <c r="CF97" i="10"/>
  <c r="CV97" i="10"/>
  <c r="CJ98" i="10"/>
  <c r="BV106" i="10"/>
  <c r="CD106" i="10"/>
  <c r="CL106" i="10"/>
  <c r="CT106" i="10"/>
  <c r="DB106" i="10"/>
  <c r="DA118" i="10"/>
  <c r="BY127" i="10"/>
  <c r="CG127" i="10"/>
  <c r="CO127" i="10"/>
  <c r="CW127" i="10"/>
  <c r="BZ134" i="10"/>
  <c r="CH134" i="10"/>
  <c r="CP134" i="10"/>
  <c r="BX134" i="10"/>
  <c r="CF134" i="10"/>
  <c r="CN134" i="10"/>
  <c r="CV134" i="10"/>
  <c r="BV64" i="10"/>
  <c r="CD64" i="10"/>
  <c r="CL64" i="10"/>
  <c r="CT64" i="10"/>
  <c r="DB64" i="10"/>
  <c r="BZ64" i="10"/>
  <c r="CH64" i="10"/>
  <c r="CP64" i="10"/>
  <c r="CX64" i="10"/>
  <c r="CW71" i="10"/>
  <c r="CF71" i="10"/>
  <c r="H71" i="10"/>
  <c r="I120" i="10"/>
  <c r="CE94" i="10"/>
  <c r="CA94" i="10"/>
  <c r="CI95" i="10"/>
  <c r="CG97" i="10"/>
  <c r="AQ120" i="10"/>
  <c r="AY120" i="10"/>
  <c r="BG120" i="10"/>
  <c r="AK120" i="10"/>
  <c r="AS120" i="10"/>
  <c r="BA120" i="10"/>
  <c r="BI120" i="10"/>
  <c r="CI134" i="10"/>
  <c r="CR134" i="10"/>
  <c r="CZ134" i="10"/>
  <c r="BY134" i="10"/>
  <c r="CG134" i="10"/>
  <c r="CO134" i="10"/>
  <c r="CW134" i="10"/>
  <c r="CK147" i="10"/>
  <c r="CS147" i="10"/>
  <c r="DA147" i="10"/>
  <c r="BY29" i="10"/>
  <c r="CG29" i="10"/>
  <c r="CO29" i="10"/>
  <c r="CW29" i="10"/>
  <c r="CU36" i="10"/>
  <c r="CJ36" i="10"/>
  <c r="CL43" i="10"/>
  <c r="CT43" i="10"/>
  <c r="BU50" i="10"/>
  <c r="CC50" i="10"/>
  <c r="CK50" i="10"/>
  <c r="CS50" i="10"/>
  <c r="CU50" i="10"/>
  <c r="BY57" i="10"/>
  <c r="CG57" i="10"/>
  <c r="CO57" i="10"/>
  <c r="CW57" i="10"/>
  <c r="BV57" i="10"/>
  <c r="CD57" i="10"/>
  <c r="CL57" i="10"/>
  <c r="CT57" i="10"/>
  <c r="DB57" i="10"/>
  <c r="CI57" i="10"/>
  <c r="CQ57" i="10"/>
  <c r="BY64" i="10"/>
  <c r="CG64" i="10"/>
  <c r="CO64" i="10"/>
  <c r="CW64" i="10"/>
  <c r="CO71" i="10"/>
  <c r="BU85" i="10"/>
  <c r="CC85" i="10"/>
  <c r="CK85" i="10"/>
  <c r="CS85" i="10"/>
  <c r="DA85" i="10"/>
  <c r="CB94" i="10"/>
  <c r="CU94" i="10"/>
  <c r="CK96" i="10"/>
  <c r="CJ97" i="10"/>
  <c r="CV98" i="10"/>
  <c r="CA113" i="10"/>
  <c r="CI113" i="10"/>
  <c r="CQ113" i="10"/>
  <c r="CY113" i="10"/>
  <c r="BX113" i="10"/>
  <c r="CF113" i="10"/>
  <c r="CN113" i="10"/>
  <c r="CV113" i="10"/>
  <c r="BW113" i="10"/>
  <c r="CE113" i="10"/>
  <c r="CM113" i="10"/>
  <c r="CU113" i="10"/>
  <c r="AI120" i="10"/>
  <c r="AR120" i="10"/>
  <c r="AZ120" i="10"/>
  <c r="BH120" i="10"/>
  <c r="CZ116" i="10"/>
  <c r="BB120" i="10"/>
  <c r="BJ120" i="10"/>
  <c r="BU134" i="10"/>
  <c r="CC134" i="10"/>
  <c r="CK134" i="10"/>
  <c r="CS134" i="10"/>
  <c r="DA134" i="10"/>
  <c r="CB141" i="10"/>
  <c r="CJ141" i="10"/>
  <c r="CR141" i="10"/>
  <c r="CZ141" i="10"/>
  <c r="BV141" i="10"/>
  <c r="CD141" i="10"/>
  <c r="CL141" i="10"/>
  <c r="CT141" i="10"/>
  <c r="DB141" i="10"/>
  <c r="BV15" i="10"/>
  <c r="CD15" i="10"/>
  <c r="CL15" i="10"/>
  <c r="CT15" i="10"/>
  <c r="DB15" i="10"/>
  <c r="CB15" i="10"/>
  <c r="CJ15" i="10"/>
  <c r="CR15" i="10"/>
  <c r="CZ15" i="10"/>
  <c r="BZ29" i="10"/>
  <c r="CH29" i="10"/>
  <c r="CP29" i="10"/>
  <c r="CX29" i="10"/>
  <c r="CE43" i="10"/>
  <c r="CM43" i="10"/>
  <c r="BV50" i="10"/>
  <c r="CD50" i="10"/>
  <c r="CL50" i="10"/>
  <c r="DB50" i="10"/>
  <c r="CF50" i="10"/>
  <c r="CN50" i="10"/>
  <c r="CV50" i="10"/>
  <c r="BZ57" i="10"/>
  <c r="CH57" i="10"/>
  <c r="CP57" i="10"/>
  <c r="CX57" i="10"/>
  <c r="CJ57" i="10"/>
  <c r="CZ57" i="10"/>
  <c r="C71" i="10"/>
  <c r="CH67" i="10"/>
  <c r="CH71" i="10" s="1"/>
  <c r="BV68" i="10"/>
  <c r="C120" i="10"/>
  <c r="K120" i="10"/>
  <c r="CI94" i="10"/>
  <c r="CV94" i="10"/>
  <c r="CM95" i="10"/>
  <c r="BU117" i="10"/>
  <c r="CC117" i="10"/>
  <c r="CK117" i="10"/>
  <c r="CO96" i="10"/>
  <c r="BU118" i="10"/>
  <c r="CC118" i="10"/>
  <c r="CK118" i="10"/>
  <c r="CN97" i="10"/>
  <c r="CB113" i="10"/>
  <c r="CJ113" i="10"/>
  <c r="CR113" i="10"/>
  <c r="CZ113" i="10"/>
  <c r="BY113" i="10"/>
  <c r="CG113" i="10"/>
  <c r="CO113" i="10"/>
  <c r="CW113" i="10"/>
  <c r="CS116" i="10"/>
  <c r="DA116" i="10"/>
  <c r="CV118" i="10"/>
  <c r="CN119" i="10"/>
  <c r="BW127" i="10"/>
  <c r="CE127" i="10"/>
  <c r="CM127" i="10"/>
  <c r="CU127" i="10"/>
  <c r="BV127" i="10"/>
  <c r="CD127" i="10"/>
  <c r="CL127" i="10"/>
  <c r="CT127" i="10"/>
  <c r="DB127" i="10"/>
  <c r="CH141" i="10"/>
  <c r="CP141" i="10"/>
  <c r="CX141" i="10"/>
  <c r="CO147" i="10"/>
  <c r="CW147" i="10"/>
  <c r="CE50" i="10"/>
  <c r="BU66" i="10"/>
  <c r="CI71" i="10"/>
  <c r="CQ71" i="10"/>
  <c r="I71" i="10"/>
  <c r="CB85" i="10"/>
  <c r="CR85" i="10"/>
  <c r="CJ94" i="10"/>
  <c r="CP95" i="10"/>
  <c r="BV117" i="10"/>
  <c r="CL117" i="10"/>
  <c r="CP96" i="10"/>
  <c r="CO97" i="10"/>
  <c r="BU113" i="10"/>
  <c r="CC113" i="10"/>
  <c r="CK113" i="10"/>
  <c r="CS113" i="10"/>
  <c r="DA113" i="10"/>
  <c r="BZ113" i="10"/>
  <c r="CH113" i="10"/>
  <c r="CP113" i="10"/>
  <c r="CX113" i="10"/>
  <c r="CR115" i="10"/>
  <c r="CZ115" i="10"/>
  <c r="CT116" i="10"/>
  <c r="CN118" i="10"/>
  <c r="CW118" i="10"/>
  <c r="BU127" i="10"/>
  <c r="CC127" i="10"/>
  <c r="CK127" i="10"/>
  <c r="CS127" i="10"/>
  <c r="DA127" i="10"/>
  <c r="BX127" i="10"/>
  <c r="CF127" i="10"/>
  <c r="CN127" i="10"/>
  <c r="CV127" i="10"/>
  <c r="CP147" i="10"/>
  <c r="CX147" i="10"/>
  <c r="CB29" i="10"/>
  <c r="CJ29" i="10"/>
  <c r="CR29" i="10"/>
  <c r="CZ29" i="10"/>
  <c r="CO36" i="10"/>
  <c r="CM94" i="10"/>
  <c r="CQ97" i="10"/>
  <c r="BW98" i="10"/>
  <c r="CQ147" i="10"/>
  <c r="CY147" i="10"/>
  <c r="CM147" i="10"/>
  <c r="CU147" i="10"/>
  <c r="BW29" i="10"/>
  <c r="CM29" i="10"/>
  <c r="BX36" i="10"/>
  <c r="BU36" i="10"/>
  <c r="CS36" i="10"/>
  <c r="BY50" i="10"/>
  <c r="CG50" i="10"/>
  <c r="CO50" i="10"/>
  <c r="CW50" i="10"/>
  <c r="CB78" i="10"/>
  <c r="CJ78" i="10"/>
  <c r="CR78" i="10"/>
  <c r="CZ78" i="10"/>
  <c r="BY78" i="10"/>
  <c r="CG78" i="10"/>
  <c r="CO78" i="10"/>
  <c r="CW78" i="10"/>
  <c r="CN94" i="10"/>
  <c r="DA99" i="10"/>
  <c r="BV116" i="10"/>
  <c r="BZ96" i="10"/>
  <c r="CS96" i="10"/>
  <c r="BY97" i="10"/>
  <c r="CR97" i="10"/>
  <c r="BX98" i="10"/>
  <c r="CB106" i="10"/>
  <c r="CJ106" i="10"/>
  <c r="CR106" i="10"/>
  <c r="CZ106" i="10"/>
  <c r="BY106" i="10"/>
  <c r="CG106" i="10"/>
  <c r="CO106" i="10"/>
  <c r="CW106" i="10"/>
  <c r="BD120" i="10"/>
  <c r="CQ118" i="10"/>
  <c r="CZ119" i="10"/>
  <c r="CT134" i="10"/>
  <c r="DB134" i="10"/>
  <c r="CN147" i="10"/>
  <c r="CV147" i="10"/>
  <c r="S115" i="10"/>
  <c r="BY94" i="10"/>
  <c r="CA22" i="10"/>
  <c r="CQ22" i="10"/>
  <c r="CD66" i="10"/>
  <c r="CD71" i="10" s="1"/>
  <c r="L71" i="10"/>
  <c r="BW22" i="10"/>
  <c r="CU22" i="10"/>
  <c r="CE36" i="10"/>
  <c r="CG36" i="10"/>
  <c r="CB43" i="10"/>
  <c r="CR43" i="10"/>
  <c r="CZ43" i="10"/>
  <c r="CG43" i="10"/>
  <c r="CO43" i="10"/>
  <c r="DB43" i="10"/>
  <c r="BW71" i="10"/>
  <c r="CE71" i="10"/>
  <c r="CZ99" i="10"/>
  <c r="O116" i="10"/>
  <c r="BU116" i="10" s="1"/>
  <c r="BU95" i="10"/>
  <c r="W116" i="10"/>
  <c r="CC116" i="10" s="1"/>
  <c r="CO95" i="10"/>
  <c r="CC95" i="10"/>
  <c r="AE116" i="10"/>
  <c r="CK116" i="10" s="1"/>
  <c r="CW95" i="10"/>
  <c r="CK95" i="10"/>
  <c r="AA115" i="10"/>
  <c r="CG94" i="10"/>
  <c r="CS94" i="10"/>
  <c r="G117" i="10"/>
  <c r="G120" i="10" s="1"/>
  <c r="BY96" i="10"/>
  <c r="CI22" i="10"/>
  <c r="CY22" i="10"/>
  <c r="CE22" i="10"/>
  <c r="CM22" i="10"/>
  <c r="BW36" i="10"/>
  <c r="CM36" i="10"/>
  <c r="BY36" i="10"/>
  <c r="CJ43" i="10"/>
  <c r="BX22" i="10"/>
  <c r="CF22" i="10"/>
  <c r="CN22" i="10"/>
  <c r="CV22" i="10"/>
  <c r="CC43" i="10"/>
  <c r="CK43" i="10"/>
  <c r="CP43" i="10"/>
  <c r="CX43" i="10"/>
  <c r="CB50" i="10"/>
  <c r="CZ50" i="10"/>
  <c r="BU64" i="10"/>
  <c r="CC64" i="10"/>
  <c r="CK64" i="10"/>
  <c r="CS64" i="10"/>
  <c r="DA64" i="10"/>
  <c r="CY71" i="10"/>
  <c r="BZ15" i="10"/>
  <c r="CX15" i="10"/>
  <c r="W115" i="10"/>
  <c r="CO115" i="10" s="1"/>
  <c r="CO94" i="10"/>
  <c r="CC94" i="10"/>
  <c r="CA15" i="10"/>
  <c r="CY15" i="10"/>
  <c r="CH36" i="10"/>
  <c r="CH15" i="10"/>
  <c r="AE115" i="10"/>
  <c r="CW115" i="10" s="1"/>
  <c r="CW94" i="10"/>
  <c r="CK94" i="10"/>
  <c r="CI15" i="10"/>
  <c r="BZ36" i="10"/>
  <c r="P71" i="10"/>
  <c r="CC29" i="10"/>
  <c r="CS29" i="10"/>
  <c r="DA29" i="10"/>
  <c r="CA36" i="10"/>
  <c r="CI36" i="10"/>
  <c r="CQ36" i="10"/>
  <c r="CY36" i="10"/>
  <c r="CN36" i="10"/>
  <c r="CV36" i="10"/>
  <c r="BX43" i="10"/>
  <c r="CF43" i="10"/>
  <c r="CS43" i="10"/>
  <c r="BZ43" i="10"/>
  <c r="BX64" i="10"/>
  <c r="CF64" i="10"/>
  <c r="CN64" i="10"/>
  <c r="CV64" i="10"/>
  <c r="CP15" i="10"/>
  <c r="O115" i="10"/>
  <c r="BU94" i="10"/>
  <c r="CQ15" i="10"/>
  <c r="CP36" i="10"/>
  <c r="BW43" i="10"/>
  <c r="CU43" i="10"/>
  <c r="BV66" i="10"/>
  <c r="BU29" i="10"/>
  <c r="CK29" i="10"/>
  <c r="CB22" i="10"/>
  <c r="CJ22" i="10"/>
  <c r="CR22" i="10"/>
  <c r="CZ22" i="10"/>
  <c r="CR36" i="10"/>
  <c r="CZ36" i="10"/>
  <c r="CW36" i="10"/>
  <c r="AR71" i="10"/>
  <c r="CX71" i="10"/>
  <c r="O71" i="10"/>
  <c r="CG67" i="10"/>
  <c r="CG71" i="10" s="1"/>
  <c r="BU67" i="10"/>
  <c r="BZ50" i="10"/>
  <c r="CP50" i="10"/>
  <c r="DB71" i="10"/>
  <c r="CK71" i="10"/>
  <c r="CA69" i="10"/>
  <c r="CA71" i="10" s="1"/>
  <c r="CE85" i="10"/>
  <c r="CP116" i="10"/>
  <c r="CD116" i="10"/>
  <c r="S119" i="10"/>
  <c r="BY119" i="10" s="1"/>
  <c r="BY98" i="10"/>
  <c r="CA50" i="10"/>
  <c r="CI50" i="10"/>
  <c r="CQ50" i="10"/>
  <c r="CY50" i="10"/>
  <c r="J71" i="10"/>
  <c r="CL71" i="10"/>
  <c r="K71" i="10"/>
  <c r="BV78" i="10"/>
  <c r="CD78" i="10"/>
  <c r="CL78" i="10"/>
  <c r="CT78" i="10"/>
  <c r="DB78" i="10"/>
  <c r="BV95" i="10"/>
  <c r="CL95" i="10"/>
  <c r="CX95" i="10"/>
  <c r="U117" i="10"/>
  <c r="CM96" i="10"/>
  <c r="CA96" i="10"/>
  <c r="AC117" i="10"/>
  <c r="CU96" i="10"/>
  <c r="CI96" i="10"/>
  <c r="T118" i="10"/>
  <c r="BZ118" i="10" s="1"/>
  <c r="BZ97" i="10"/>
  <c r="AB118" i="10"/>
  <c r="CT97" i="10"/>
  <c r="CH97" i="10"/>
  <c r="T119" i="10"/>
  <c r="BZ119" i="10" s="1"/>
  <c r="BZ98" i="10"/>
  <c r="CT98" i="10"/>
  <c r="AB119" i="10"/>
  <c r="CH119" i="10" s="1"/>
  <c r="CH98" i="10"/>
  <c r="CH50" i="10"/>
  <c r="CX50" i="10"/>
  <c r="CT71" i="10"/>
  <c r="BZ71" i="10"/>
  <c r="CS71" i="10"/>
  <c r="BW85" i="10"/>
  <c r="CM85" i="10"/>
  <c r="CU85" i="10"/>
  <c r="CX116" i="10"/>
  <c r="CL116" i="10"/>
  <c r="AA119" i="10"/>
  <c r="CS98" i="10"/>
  <c r="CC71" i="10"/>
  <c r="CB71" i="10"/>
  <c r="BU70" i="10"/>
  <c r="R116" i="10"/>
  <c r="BX116" i="10" s="1"/>
  <c r="BX95" i="10"/>
  <c r="Z116" i="10"/>
  <c r="CF116" i="10" s="1"/>
  <c r="CF95" i="10"/>
  <c r="BZ95" i="10"/>
  <c r="V117" i="10"/>
  <c r="CB117" i="10" s="1"/>
  <c r="CN96" i="10"/>
  <c r="CB96" i="10"/>
  <c r="AD117" i="10"/>
  <c r="CJ117" i="10" s="1"/>
  <c r="CV96" i="10"/>
  <c r="CJ96" i="10"/>
  <c r="U118" i="10"/>
  <c r="CM97" i="10"/>
  <c r="CA97" i="10"/>
  <c r="AC118" i="10"/>
  <c r="CI118" i="10" s="1"/>
  <c r="CU97" i="10"/>
  <c r="CI97" i="10"/>
  <c r="AF115" i="10"/>
  <c r="CX115" i="10" s="1"/>
  <c r="CX94" i="10"/>
  <c r="CL94" i="10"/>
  <c r="W119" i="10"/>
  <c r="CC119" i="10" s="1"/>
  <c r="CO98" i="10"/>
  <c r="CC98" i="10"/>
  <c r="BW57" i="10"/>
  <c r="CE57" i="10"/>
  <c r="CM57" i="10"/>
  <c r="CU57" i="10"/>
  <c r="BW64" i="10"/>
  <c r="CE64" i="10"/>
  <c r="CM64" i="10"/>
  <c r="CU64" i="10"/>
  <c r="AN71" i="10"/>
  <c r="F71" i="10"/>
  <c r="N71" i="10"/>
  <c r="CP71" i="10"/>
  <c r="DA71" i="10"/>
  <c r="BY85" i="10"/>
  <c r="CG85" i="10"/>
  <c r="CO85" i="10"/>
  <c r="CW85" i="10"/>
  <c r="BW115" i="10"/>
  <c r="Y115" i="10"/>
  <c r="CQ115" i="10" s="1"/>
  <c r="Y99" i="10"/>
  <c r="CD95" i="10"/>
  <c r="Q117" i="10"/>
  <c r="BW117" i="10" s="1"/>
  <c r="BW96" i="10"/>
  <c r="Y117" i="10"/>
  <c r="CE117" i="10" s="1"/>
  <c r="CE96" i="10"/>
  <c r="CQ96" i="10"/>
  <c r="P118" i="10"/>
  <c r="BV118" i="10" s="1"/>
  <c r="BV97" i="10"/>
  <c r="X118" i="10"/>
  <c r="CD97" i="10"/>
  <c r="CP97" i="10"/>
  <c r="AF118" i="10"/>
  <c r="CL97" i="10"/>
  <c r="CX97" i="10"/>
  <c r="P115" i="10"/>
  <c r="BV94" i="10"/>
  <c r="X115" i="10"/>
  <c r="CP94" i="10"/>
  <c r="CD94" i="10"/>
  <c r="O119" i="10"/>
  <c r="BU119" i="10" s="1"/>
  <c r="BU98" i="10"/>
  <c r="AE119" i="10"/>
  <c r="CW119" i="10" s="1"/>
  <c r="CK98" i="10"/>
  <c r="BX57" i="10"/>
  <c r="CF57" i="10"/>
  <c r="CN57" i="10"/>
  <c r="CV57" i="10"/>
  <c r="BU57" i="10"/>
  <c r="CC57" i="10"/>
  <c r="CK57" i="10"/>
  <c r="CS57" i="10"/>
  <c r="DA57" i="10"/>
  <c r="BU69" i="10"/>
  <c r="BW94" i="10"/>
  <c r="V116" i="10"/>
  <c r="CB116" i="10" s="1"/>
  <c r="CN95" i="10"/>
  <c r="AD116" i="10"/>
  <c r="CV95" i="10"/>
  <c r="CH95" i="10"/>
  <c r="CM119" i="10"/>
  <c r="CA119" i="10"/>
  <c r="AC119" i="10"/>
  <c r="CI119" i="10" s="1"/>
  <c r="CI98" i="10"/>
  <c r="CW117" i="10"/>
  <c r="BU68" i="10"/>
  <c r="BV69" i="10"/>
  <c r="J120" i="10"/>
  <c r="BX115" i="10"/>
  <c r="CF115" i="10"/>
  <c r="DB99" i="10"/>
  <c r="CP117" i="10"/>
  <c r="CD117" i="10"/>
  <c r="CV119" i="10"/>
  <c r="CJ119" i="10"/>
  <c r="CA98" i="10"/>
  <c r="CM98" i="10"/>
  <c r="CT115" i="10"/>
  <c r="DB120" i="10"/>
  <c r="CO117" i="10"/>
  <c r="CX117" i="10"/>
  <c r="D120" i="10"/>
  <c r="L120" i="10"/>
  <c r="BZ115" i="10"/>
  <c r="BX94" i="10"/>
  <c r="CF94" i="10"/>
  <c r="BY116" i="10"/>
  <c r="BW95" i="10"/>
  <c r="CE95" i="10"/>
  <c r="BX117" i="10"/>
  <c r="CR117" i="10"/>
  <c r="CF117" i="10"/>
  <c r="BV96" i="10"/>
  <c r="CD96" i="10"/>
  <c r="CL96" i="10"/>
  <c r="BW118" i="10"/>
  <c r="CE118" i="10"/>
  <c r="BU97" i="10"/>
  <c r="CC97" i="10"/>
  <c r="CK97" i="10"/>
  <c r="BV119" i="10"/>
  <c r="X119" i="10"/>
  <c r="CD98" i="10"/>
  <c r="CP98" i="10"/>
  <c r="AF119" i="10"/>
  <c r="CX119" i="10" s="1"/>
  <c r="CL98" i="10"/>
  <c r="CX98" i="10"/>
  <c r="CS118" i="10"/>
  <c r="E71" i="10"/>
  <c r="M71" i="10"/>
  <c r="E120" i="10"/>
  <c r="M120" i="10"/>
  <c r="CM115" i="10"/>
  <c r="CA115" i="10"/>
  <c r="CI115" i="10"/>
  <c r="BZ116" i="10"/>
  <c r="CH116" i="10"/>
  <c r="CG117" i="10"/>
  <c r="BX118" i="10"/>
  <c r="CF118" i="10"/>
  <c r="BW119" i="10"/>
  <c r="Y119" i="10"/>
  <c r="CE119" i="10" s="1"/>
  <c r="CQ98" i="10"/>
  <c r="CE98" i="10"/>
  <c r="CN115" i="10"/>
  <c r="CS117" i="10"/>
  <c r="F120" i="10"/>
  <c r="N120" i="10"/>
  <c r="CB115" i="10"/>
  <c r="CV115" i="10"/>
  <c r="CJ115" i="10"/>
  <c r="BZ94" i="10"/>
  <c r="CH94" i="10"/>
  <c r="CM116" i="10"/>
  <c r="CA116" i="10"/>
  <c r="CI116" i="10"/>
  <c r="BY95" i="10"/>
  <c r="CG95" i="10"/>
  <c r="BZ117" i="10"/>
  <c r="CH117" i="10"/>
  <c r="BX96" i="10"/>
  <c r="CF96" i="10"/>
  <c r="BY118" i="10"/>
  <c r="CG118" i="10"/>
  <c r="BW97" i="10"/>
  <c r="CE97" i="10"/>
  <c r="BX119" i="10"/>
  <c r="CR98" i="10"/>
  <c r="Z119" i="10"/>
  <c r="CF119" i="10" s="1"/>
  <c r="BV98" i="10"/>
  <c r="CF98" i="10"/>
  <c r="CU98" i="10"/>
  <c r="CT117" i="10"/>
  <c r="CQ116" i="10"/>
  <c r="CY116" i="10"/>
  <c r="CY120" i="10" s="1"/>
  <c r="AL120" i="10"/>
  <c r="AT120" i="10"/>
  <c r="AM120" i="10"/>
  <c r="AU120" i="10"/>
  <c r="AN120" i="10"/>
  <c r="AV120" i="10"/>
  <c r="AO120" i="10"/>
  <c r="AH120" i="10"/>
  <c r="CJ116" i="10" l="1"/>
  <c r="CJ120" i="10" s="1"/>
  <c r="CL118" i="10"/>
  <c r="CO116" i="10"/>
  <c r="CU118" i="10"/>
  <c r="CJ99" i="10"/>
  <c r="CT119" i="10"/>
  <c r="BY117" i="10"/>
  <c r="BZ99" i="10"/>
  <c r="CG116" i="10"/>
  <c r="T120" i="10"/>
  <c r="DA120" i="10"/>
  <c r="CB120" i="10"/>
  <c r="CT99" i="10"/>
  <c r="AC120" i="10"/>
  <c r="CN99" i="10"/>
  <c r="CB99" i="10"/>
  <c r="CZ120" i="10"/>
  <c r="BU71" i="10"/>
  <c r="U120" i="10"/>
  <c r="CQ99" i="10"/>
  <c r="CI99" i="10"/>
  <c r="BX99" i="10"/>
  <c r="CM99" i="10"/>
  <c r="CR99" i="10"/>
  <c r="CW99" i="10"/>
  <c r="CX99" i="10"/>
  <c r="BW120" i="10"/>
  <c r="CV99" i="10"/>
  <c r="CV117" i="10"/>
  <c r="BU99" i="10"/>
  <c r="CO99" i="10"/>
  <c r="CU99" i="10"/>
  <c r="BV71" i="10"/>
  <c r="CE99" i="10"/>
  <c r="BW99" i="10"/>
  <c r="CP99" i="10"/>
  <c r="CI117" i="10"/>
  <c r="CI120" i="10" s="1"/>
  <c r="CA99" i="10"/>
  <c r="CD119" i="10"/>
  <c r="CP119" i="10"/>
  <c r="BZ120" i="10"/>
  <c r="CQ119" i="10"/>
  <c r="CL115" i="10"/>
  <c r="AF120" i="10"/>
  <c r="CG119" i="10"/>
  <c r="BU115" i="10"/>
  <c r="BU120" i="10" s="1"/>
  <c r="O120" i="10"/>
  <c r="CK99" i="10"/>
  <c r="CS119" i="10"/>
  <c r="CH99" i="10"/>
  <c r="Z120" i="10"/>
  <c r="CX118" i="10"/>
  <c r="CX120" i="10" s="1"/>
  <c r="CD99" i="10"/>
  <c r="CW116" i="10"/>
  <c r="CW120" i="10" s="1"/>
  <c r="CU117" i="10"/>
  <c r="CU119" i="10"/>
  <c r="CF120" i="10"/>
  <c r="CT118" i="10"/>
  <c r="CH118" i="10"/>
  <c r="CA117" i="10"/>
  <c r="CM117" i="10"/>
  <c r="CK115" i="10"/>
  <c r="AE120" i="10"/>
  <c r="AD120" i="10"/>
  <c r="CF99" i="10"/>
  <c r="CR119" i="10"/>
  <c r="R120" i="10"/>
  <c r="CN117" i="10"/>
  <c r="CD115" i="10"/>
  <c r="X120" i="10"/>
  <c r="CP115" i="10"/>
  <c r="CD118" i="10"/>
  <c r="CP118" i="10"/>
  <c r="CO119" i="10"/>
  <c r="CC99" i="10"/>
  <c r="AA120" i="10"/>
  <c r="CG115" i="10"/>
  <c r="BX120" i="10"/>
  <c r="BV99" i="10"/>
  <c r="CR116" i="10"/>
  <c r="AB120" i="10"/>
  <c r="CS115" i="10"/>
  <c r="CK119" i="10"/>
  <c r="BV115" i="10"/>
  <c r="BV120" i="10" s="1"/>
  <c r="P120" i="10"/>
  <c r="CE115" i="10"/>
  <c r="CE120" i="10" s="1"/>
  <c r="Y120" i="10"/>
  <c r="CQ117" i="10"/>
  <c r="CC115" i="10"/>
  <c r="CC120" i="10" s="1"/>
  <c r="W120" i="10"/>
  <c r="CS99" i="10"/>
  <c r="BY99" i="10"/>
  <c r="CL119" i="10"/>
  <c r="V120" i="10"/>
  <c r="CH115" i="10"/>
  <c r="CV116" i="10"/>
  <c r="Q120" i="10"/>
  <c r="CL99" i="10"/>
  <c r="CA118" i="10"/>
  <c r="CM118" i="10"/>
  <c r="CN116" i="10"/>
  <c r="CG99" i="10"/>
  <c r="S120" i="10"/>
  <c r="BY115" i="10"/>
  <c r="CO120" i="10" l="1"/>
  <c r="BY120" i="10"/>
  <c r="CT120" i="10"/>
  <c r="CV120" i="10"/>
  <c r="CH120" i="10"/>
  <c r="CN120" i="10"/>
  <c r="CR120" i="10"/>
  <c r="CS120" i="10"/>
  <c r="CP120" i="10"/>
  <c r="CM120" i="10"/>
  <c r="CA120" i="10"/>
  <c r="CD120" i="10"/>
  <c r="CQ120" i="10"/>
  <c r="CL120" i="10"/>
  <c r="CG120" i="10"/>
  <c r="CK120" i="10"/>
  <c r="CU120" i="10"/>
  <c r="BN15" i="8" l="1"/>
  <c r="BM120" i="8"/>
  <c r="BM119" i="8"/>
  <c r="BM118" i="8"/>
  <c r="BM117" i="8"/>
  <c r="BM116" i="8"/>
  <c r="BM115" i="8"/>
  <c r="BM120" i="7"/>
  <c r="BM119" i="7"/>
  <c r="BM118" i="7"/>
  <c r="BM117" i="7"/>
  <c r="BM116" i="7"/>
  <c r="BM115" i="7"/>
  <c r="BJ115" i="9" l="1"/>
  <c r="BK115" i="9"/>
  <c r="BJ116" i="9"/>
  <c r="BK116" i="9"/>
  <c r="BJ117" i="9"/>
  <c r="BK117" i="9"/>
  <c r="BJ118" i="9"/>
  <c r="BK118" i="9"/>
  <c r="BJ119" i="9"/>
  <c r="BK119" i="9"/>
  <c r="BK120" i="9" l="1"/>
  <c r="BJ120" i="9"/>
  <c r="BK115" i="8"/>
  <c r="BK116" i="8"/>
  <c r="BK117" i="8"/>
  <c r="BK118" i="8"/>
  <c r="BK119" i="8"/>
  <c r="BK120" i="8"/>
  <c r="BK115" i="7"/>
  <c r="BK116" i="7"/>
  <c r="BK117" i="7"/>
  <c r="BK118" i="7"/>
  <c r="BK119" i="7"/>
  <c r="BK120" i="7"/>
  <c r="BJ115" i="8" l="1"/>
  <c r="BJ116" i="8"/>
  <c r="BJ117" i="8"/>
  <c r="BJ118" i="8"/>
  <c r="BJ119" i="8"/>
  <c r="BJ120" i="8"/>
  <c r="BJ115" i="7"/>
  <c r="BJ116" i="7"/>
  <c r="BJ117" i="7"/>
  <c r="BJ118" i="7"/>
  <c r="BJ119" i="7"/>
  <c r="BJ120" i="7"/>
  <c r="BI120" i="8"/>
  <c r="BI119" i="8"/>
  <c r="BI118" i="8"/>
  <c r="BI117" i="8"/>
  <c r="BI116" i="8"/>
  <c r="BI115" i="8"/>
  <c r="BI115" i="7"/>
  <c r="BI116" i="7"/>
  <c r="BI117" i="7"/>
  <c r="BI118" i="7"/>
  <c r="BI119" i="7"/>
  <c r="BI120" i="7"/>
  <c r="BI141" i="9"/>
  <c r="BI119" i="9"/>
  <c r="BI118" i="9"/>
  <c r="BI117" i="9"/>
  <c r="BI116" i="9"/>
  <c r="BI115" i="9"/>
  <c r="BI120" i="9" l="1"/>
  <c r="BH115" i="8"/>
  <c r="BH116" i="8"/>
  <c r="BH117" i="8"/>
  <c r="BH118" i="8"/>
  <c r="BH119" i="8"/>
  <c r="BH120" i="8"/>
  <c r="BH115" i="7"/>
  <c r="BH116" i="7"/>
  <c r="BH117" i="7"/>
  <c r="BH118" i="7"/>
  <c r="BH119" i="7"/>
  <c r="BH120" i="7"/>
  <c r="BH115" i="9"/>
  <c r="BH116" i="9"/>
  <c r="BH117" i="9"/>
  <c r="BH118" i="9"/>
  <c r="BH119" i="9"/>
  <c r="BH120" i="9" l="1"/>
  <c r="BG115" i="8"/>
  <c r="BG116" i="8"/>
  <c r="BG117" i="8"/>
  <c r="BG118" i="8"/>
  <c r="BG119" i="8"/>
  <c r="BG120" i="8"/>
  <c r="BG115" i="7"/>
  <c r="BG116" i="7"/>
  <c r="BG117" i="7"/>
  <c r="BG118" i="7"/>
  <c r="BG119" i="7"/>
  <c r="BG120" i="7"/>
  <c r="BG115" i="9"/>
  <c r="BG116" i="9"/>
  <c r="BG117" i="9"/>
  <c r="BG118" i="9"/>
  <c r="BG119" i="9"/>
  <c r="BF115" i="8"/>
  <c r="BF116" i="8"/>
  <c r="BF117" i="8"/>
  <c r="BF118" i="8"/>
  <c r="BF119" i="8"/>
  <c r="BF120" i="8"/>
  <c r="BF115" i="7"/>
  <c r="BF116" i="7"/>
  <c r="BF117" i="7"/>
  <c r="BF118" i="7"/>
  <c r="BF119" i="7"/>
  <c r="BF120" i="7"/>
  <c r="BF115" i="9"/>
  <c r="BF116" i="9"/>
  <c r="BF117" i="9"/>
  <c r="BF118" i="9"/>
  <c r="BF119" i="9"/>
  <c r="BG120" i="9" l="1"/>
  <c r="BF120" i="9"/>
  <c r="BE115" i="8"/>
  <c r="BE116" i="8"/>
  <c r="BE117" i="8"/>
  <c r="BE118" i="8"/>
  <c r="BE119" i="8"/>
  <c r="BE120" i="8"/>
  <c r="BE115" i="7"/>
  <c r="BE116" i="7"/>
  <c r="BE117" i="7"/>
  <c r="BE118" i="7"/>
  <c r="BE119" i="7"/>
  <c r="BE120" i="7"/>
  <c r="BE115" i="9"/>
  <c r="BE116" i="9"/>
  <c r="BE117" i="9"/>
  <c r="BE118" i="9"/>
  <c r="BE119" i="9"/>
  <c r="BE120" i="9" l="1"/>
  <c r="BD120" i="8"/>
  <c r="BD115" i="8"/>
  <c r="BD116" i="8"/>
  <c r="BD117" i="8"/>
  <c r="BD118" i="8"/>
  <c r="BD119" i="8"/>
  <c r="BD115" i="7"/>
  <c r="BD116" i="7"/>
  <c r="BD117" i="7"/>
  <c r="BD118" i="7"/>
  <c r="BD119" i="7"/>
  <c r="BD120" i="7"/>
  <c r="BD119" i="9"/>
  <c r="BD118" i="9"/>
  <c r="BD117" i="9"/>
  <c r="BD116" i="9"/>
  <c r="BD115" i="9"/>
  <c r="BD120" i="9" l="1"/>
  <c r="BC120" i="8"/>
  <c r="BC120" i="7"/>
  <c r="BC115" i="8"/>
  <c r="BC116" i="8"/>
  <c r="BC117" i="8"/>
  <c r="BC118" i="8"/>
  <c r="BC119" i="8"/>
  <c r="BC115" i="7"/>
  <c r="BC116" i="7"/>
  <c r="BC117" i="7"/>
  <c r="BC118" i="7"/>
  <c r="BC119" i="7"/>
  <c r="BC115" i="9"/>
  <c r="BC116" i="9"/>
  <c r="BC117" i="9"/>
  <c r="BC118" i="9"/>
  <c r="BC119" i="9"/>
  <c r="BC120" i="9" l="1"/>
  <c r="BB115" i="8"/>
  <c r="BB116" i="8"/>
  <c r="BB117" i="8"/>
  <c r="BB118" i="8"/>
  <c r="BB119" i="8"/>
  <c r="BB120" i="8"/>
  <c r="BB115" i="7"/>
  <c r="BB116" i="7"/>
  <c r="BB117" i="7"/>
  <c r="BB118" i="7"/>
  <c r="BB119" i="7"/>
  <c r="BB120" i="7"/>
  <c r="BB98" i="9"/>
  <c r="BB119" i="9" s="1"/>
  <c r="BB97" i="9"/>
  <c r="BB118" i="9" s="1"/>
  <c r="BB96" i="9"/>
  <c r="BB117" i="9" s="1"/>
  <c r="BB95" i="9"/>
  <c r="BB116" i="9" s="1"/>
  <c r="BB94" i="9"/>
  <c r="BB115" i="9" s="1"/>
  <c r="BB92" i="9"/>
  <c r="BB85" i="9"/>
  <c r="BB78" i="9"/>
  <c r="BB70" i="9"/>
  <c r="BB69" i="9"/>
  <c r="BB68" i="9"/>
  <c r="BB67" i="9"/>
  <c r="BB66" i="9"/>
  <c r="BB64" i="9"/>
  <c r="BB57" i="9"/>
  <c r="BB50" i="9"/>
  <c r="BB43" i="9"/>
  <c r="BB36" i="9"/>
  <c r="BB29" i="9"/>
  <c r="BB21" i="9"/>
  <c r="BB20" i="9"/>
  <c r="BB19" i="9"/>
  <c r="BB18" i="9"/>
  <c r="BB17" i="9"/>
  <c r="BB15" i="9"/>
  <c r="BB71" i="9" l="1"/>
  <c r="BB22" i="9"/>
  <c r="BB99" i="9"/>
  <c r="BB120" i="9"/>
  <c r="BA115" i="8" l="1"/>
  <c r="BA116" i="8"/>
  <c r="BA117" i="8"/>
  <c r="BA118" i="8"/>
  <c r="BA119" i="8"/>
  <c r="BA120" i="8"/>
  <c r="BA115" i="7"/>
  <c r="BA116" i="7"/>
  <c r="BA117" i="7"/>
  <c r="BA118" i="7"/>
  <c r="BA119" i="7"/>
  <c r="BA120" i="7"/>
  <c r="BA115" i="9"/>
  <c r="BA116" i="9"/>
  <c r="BA117" i="9"/>
  <c r="BA118" i="9"/>
  <c r="BA119" i="9"/>
  <c r="BA120" i="9"/>
  <c r="AU64" i="7" l="1"/>
  <c r="AZ120" i="8" l="1"/>
  <c r="AZ115" i="8"/>
  <c r="AZ116" i="8"/>
  <c r="AZ117" i="8"/>
  <c r="AZ118" i="8"/>
  <c r="AZ119" i="8"/>
  <c r="AZ115" i="7"/>
  <c r="AZ116" i="7"/>
  <c r="AZ117" i="7"/>
  <c r="AZ118" i="7"/>
  <c r="AZ119" i="7"/>
  <c r="AZ120" i="7"/>
  <c r="AZ115" i="9"/>
  <c r="AZ116" i="9"/>
  <c r="AZ117" i="9"/>
  <c r="AZ118" i="9"/>
  <c r="AZ119" i="9"/>
  <c r="AZ120" i="9"/>
  <c r="AY113" i="9"/>
  <c r="AY106" i="9"/>
  <c r="AY120" i="7" l="1"/>
  <c r="AY119" i="7"/>
  <c r="AY118" i="7"/>
  <c r="AY117" i="7"/>
  <c r="AY116" i="7"/>
  <c r="AY115" i="7"/>
  <c r="AY120" i="8"/>
  <c r="AY119" i="8"/>
  <c r="AY118" i="8"/>
  <c r="AY117" i="8"/>
  <c r="AY116" i="8"/>
  <c r="AY115" i="8"/>
  <c r="AY120" i="9" l="1"/>
  <c r="AY119" i="9"/>
  <c r="AY118" i="9"/>
  <c r="AY117" i="9"/>
  <c r="AY116" i="9"/>
  <c r="AY115" i="9"/>
  <c r="AX120" i="8" l="1"/>
  <c r="AX119" i="8"/>
  <c r="AX118" i="8"/>
  <c r="AX117" i="8"/>
  <c r="AX116" i="8"/>
  <c r="AX115" i="8"/>
  <c r="AX120" i="7"/>
  <c r="AX119" i="7"/>
  <c r="AX118" i="7"/>
  <c r="AX117" i="7"/>
  <c r="AX116" i="7"/>
  <c r="AX115" i="7"/>
  <c r="AX113" i="9"/>
  <c r="AX106" i="9"/>
  <c r="AX120" i="9" l="1"/>
  <c r="AX119" i="9"/>
  <c r="AX118" i="9"/>
  <c r="AX117" i="9"/>
  <c r="AX116" i="9"/>
  <c r="AX115" i="9"/>
  <c r="AW120" i="7" l="1"/>
  <c r="AW119" i="7"/>
  <c r="AW118" i="7"/>
  <c r="AW117" i="7"/>
  <c r="AW116" i="7"/>
  <c r="AW115" i="7"/>
  <c r="AW148" i="9" l="1"/>
  <c r="AW141" i="9"/>
  <c r="AW120" i="8"/>
  <c r="AW119" i="8"/>
  <c r="AW118" i="8"/>
  <c r="AW117" i="8"/>
  <c r="AW116" i="8"/>
  <c r="AW115" i="8"/>
  <c r="AW120" i="9" l="1"/>
  <c r="AW119" i="9"/>
  <c r="AW118" i="9"/>
  <c r="AW117" i="9"/>
  <c r="AW116" i="9"/>
  <c r="AW115" i="9"/>
  <c r="AV106" i="8" l="1"/>
  <c r="AV113" i="8"/>
  <c r="AV119" i="7"/>
  <c r="AV118" i="7"/>
  <c r="AV117" i="7"/>
  <c r="AV116" i="7"/>
  <c r="AV115" i="7"/>
  <c r="AV113" i="7"/>
  <c r="AV106" i="7"/>
  <c r="AV120" i="7" s="1"/>
  <c r="AV113" i="9"/>
  <c r="AV106" i="9"/>
  <c r="AV141" i="8"/>
  <c r="AV141" i="7"/>
  <c r="AV115" i="8" l="1"/>
  <c r="AV116" i="8"/>
  <c r="AV117" i="8"/>
  <c r="AV118" i="8"/>
  <c r="AV119" i="8"/>
  <c r="AV120" i="8"/>
  <c r="AV120" i="9" l="1"/>
  <c r="AV119" i="9"/>
  <c r="AV118" i="9"/>
  <c r="AV117" i="9"/>
  <c r="AV116" i="9"/>
  <c r="AV115" i="9"/>
  <c r="AU115" i="9" l="1"/>
  <c r="AU116" i="9"/>
  <c r="AU117" i="9"/>
  <c r="AU118" i="9"/>
  <c r="AU119" i="9"/>
  <c r="AU141" i="8" l="1"/>
  <c r="AU141" i="7"/>
  <c r="AU115" i="8"/>
  <c r="AU116" i="8"/>
  <c r="AU117" i="8"/>
  <c r="AU118" i="8"/>
  <c r="AU119" i="8"/>
  <c r="AU113" i="8"/>
  <c r="AU106" i="8"/>
  <c r="AU120" i="8" s="1"/>
  <c r="AU115" i="7"/>
  <c r="AU116" i="7"/>
  <c r="AU117" i="7"/>
  <c r="AU118" i="7"/>
  <c r="AU119" i="7"/>
  <c r="AU106" i="7"/>
  <c r="AU120" i="7" s="1"/>
  <c r="AU113" i="7"/>
  <c r="AU113" i="9"/>
  <c r="AU106" i="9"/>
  <c r="AU120" i="9" s="1"/>
  <c r="AT141" i="8"/>
  <c r="AT141" i="7"/>
  <c r="AT115" i="8"/>
  <c r="AT116" i="8"/>
  <c r="AT117" i="8"/>
  <c r="AT118" i="8"/>
  <c r="AT119" i="8"/>
  <c r="AT113" i="8"/>
  <c r="AT106" i="8"/>
  <c r="AT120" i="8" s="1"/>
  <c r="AT119" i="7"/>
  <c r="AT118" i="7"/>
  <c r="AT117" i="7"/>
  <c r="AT116" i="7"/>
  <c r="AT115" i="7"/>
  <c r="AT106" i="7"/>
  <c r="AT120" i="7" s="1"/>
  <c r="AT113" i="7"/>
  <c r="AT119" i="9"/>
  <c r="AT118" i="9"/>
  <c r="AT117" i="9"/>
  <c r="AT116" i="9"/>
  <c r="AT115" i="9"/>
  <c r="AT113" i="9"/>
  <c r="AT106" i="9"/>
  <c r="AT120" i="9" s="1"/>
  <c r="AS119" i="7"/>
  <c r="AS118" i="7"/>
  <c r="AS117" i="7"/>
  <c r="AS116" i="7"/>
  <c r="AS115" i="7"/>
  <c r="AS141" i="7"/>
  <c r="AS141" i="8"/>
  <c r="AS119" i="8"/>
  <c r="AS118" i="8"/>
  <c r="AS117" i="8"/>
  <c r="AS116" i="8"/>
  <c r="AS115" i="8"/>
  <c r="AS106" i="8"/>
  <c r="AS120" i="8" s="1"/>
  <c r="AS113" i="8"/>
  <c r="AS113" i="7"/>
  <c r="AS106" i="7"/>
  <c r="AS120" i="7" s="1"/>
  <c r="AS115" i="9"/>
  <c r="AS116" i="9"/>
  <c r="AS117" i="9"/>
  <c r="AS118" i="9"/>
  <c r="AS119" i="9"/>
  <c r="AS113" i="9"/>
  <c r="AS106" i="9"/>
  <c r="AS120" i="9" s="1"/>
  <c r="AR119" i="8" l="1"/>
  <c r="AR118" i="8"/>
  <c r="AR117" i="8"/>
  <c r="AR116" i="8"/>
  <c r="AR115" i="8"/>
  <c r="AR113" i="8"/>
  <c r="AR106" i="8"/>
  <c r="AR120" i="8" s="1"/>
  <c r="AR119" i="7"/>
  <c r="AR118" i="7"/>
  <c r="AR117" i="7"/>
  <c r="AR116" i="7"/>
  <c r="AR115" i="7"/>
  <c r="AR113" i="7"/>
  <c r="AR106" i="7"/>
  <c r="AR120" i="7" s="1"/>
  <c r="AR119" i="9"/>
  <c r="AR118" i="9"/>
  <c r="AR117" i="9"/>
  <c r="AR116" i="9"/>
  <c r="AR115" i="9"/>
  <c r="AR113" i="9"/>
  <c r="AR106" i="9"/>
  <c r="AR120" i="9" s="1"/>
  <c r="AR141" i="8"/>
  <c r="AR141" i="7"/>
  <c r="AQ113" i="8" l="1"/>
  <c r="AQ106" i="8"/>
  <c r="AQ113" i="7"/>
  <c r="AQ106" i="7"/>
  <c r="AQ113" i="9"/>
  <c r="AQ106" i="9"/>
  <c r="AQ98" i="8" l="1"/>
  <c r="AQ119" i="8" s="1"/>
  <c r="AQ97" i="8"/>
  <c r="AQ118" i="8" s="1"/>
  <c r="AQ96" i="8"/>
  <c r="AQ117" i="8" s="1"/>
  <c r="AQ95" i="8"/>
  <c r="AQ116" i="8" s="1"/>
  <c r="AQ94" i="8"/>
  <c r="AQ115" i="8" s="1"/>
  <c r="AQ92" i="8"/>
  <c r="AQ85" i="8"/>
  <c r="AQ78" i="8"/>
  <c r="AQ70" i="8"/>
  <c r="AQ69" i="8"/>
  <c r="AQ68" i="8"/>
  <c r="AQ67" i="8"/>
  <c r="AQ66" i="8"/>
  <c r="AQ64" i="8"/>
  <c r="AQ57" i="8"/>
  <c r="AQ50" i="8"/>
  <c r="AQ43" i="8"/>
  <c r="AQ36" i="8"/>
  <c r="AQ29" i="8"/>
  <c r="AQ21" i="8"/>
  <c r="AQ20" i="8"/>
  <c r="AQ19" i="8"/>
  <c r="AQ18" i="8"/>
  <c r="AQ17" i="8"/>
  <c r="AQ15" i="8"/>
  <c r="AQ98" i="7"/>
  <c r="AQ119" i="7" s="1"/>
  <c r="AQ97" i="7"/>
  <c r="AQ118" i="7" s="1"/>
  <c r="AQ96" i="7"/>
  <c r="AQ117" i="7" s="1"/>
  <c r="AQ95" i="7"/>
  <c r="AQ116" i="7" s="1"/>
  <c r="AQ94" i="7"/>
  <c r="AQ92" i="7"/>
  <c r="AQ85" i="7"/>
  <c r="AQ78" i="7"/>
  <c r="AQ70" i="7"/>
  <c r="AQ69" i="7"/>
  <c r="AQ68" i="7"/>
  <c r="AQ67" i="7"/>
  <c r="AQ66" i="7"/>
  <c r="AQ64" i="7"/>
  <c r="AQ57" i="7"/>
  <c r="AQ50" i="7"/>
  <c r="AQ43" i="7"/>
  <c r="AQ36" i="7"/>
  <c r="AQ29" i="7"/>
  <c r="AQ21" i="7"/>
  <c r="AQ20" i="7"/>
  <c r="AQ19" i="7"/>
  <c r="AQ18" i="7"/>
  <c r="AQ17" i="7"/>
  <c r="AQ15" i="7"/>
  <c r="AQ22" i="7" l="1"/>
  <c r="AQ22" i="8"/>
  <c r="AQ99" i="8"/>
  <c r="AQ120" i="8" s="1"/>
  <c r="AQ71" i="8"/>
  <c r="AQ71" i="7"/>
  <c r="AQ99" i="7"/>
  <c r="AQ120" i="7" s="1"/>
  <c r="AQ115" i="7"/>
  <c r="AQ120" i="9"/>
  <c r="AQ119" i="9"/>
  <c r="AQ118" i="9"/>
  <c r="AQ117" i="9"/>
  <c r="AQ116" i="9"/>
  <c r="AQ115" i="9"/>
  <c r="AQ141" i="8"/>
  <c r="AQ141" i="7"/>
  <c r="AP98" i="9" l="1"/>
  <c r="AP97" i="9"/>
  <c r="AP96" i="9"/>
  <c r="AP95" i="9"/>
  <c r="AP94" i="9"/>
  <c r="AP92" i="9"/>
  <c r="AP85" i="9"/>
  <c r="AP78" i="9"/>
  <c r="AP70" i="9"/>
  <c r="AP69" i="9"/>
  <c r="AP68" i="9"/>
  <c r="AP67" i="9"/>
  <c r="AP66" i="9"/>
  <c r="AP64" i="9"/>
  <c r="AP57" i="9"/>
  <c r="AP50" i="9"/>
  <c r="AP43" i="9"/>
  <c r="AP36" i="9"/>
  <c r="AP29" i="9"/>
  <c r="AP21" i="9"/>
  <c r="AP20" i="9"/>
  <c r="AP19" i="9"/>
  <c r="AP18" i="9"/>
  <c r="AP17" i="9"/>
  <c r="AP15" i="9"/>
  <c r="AP71" i="9" l="1"/>
  <c r="AP22" i="9"/>
  <c r="AP99" i="9"/>
  <c r="AP120" i="9" s="1"/>
  <c r="AP106" i="8"/>
  <c r="AP120" i="8" s="1"/>
  <c r="AP113" i="8"/>
  <c r="AP115" i="8"/>
  <c r="AP116" i="8"/>
  <c r="AP117" i="8"/>
  <c r="AP118" i="8"/>
  <c r="AP119" i="8"/>
  <c r="AP115" i="7"/>
  <c r="AP116" i="7"/>
  <c r="AP117" i="7"/>
  <c r="AP118" i="7"/>
  <c r="AP119" i="7"/>
  <c r="AP113" i="7"/>
  <c r="AP106" i="7"/>
  <c r="AP120" i="7" s="1"/>
  <c r="AP115" i="9"/>
  <c r="AP116" i="9"/>
  <c r="AP117" i="9"/>
  <c r="AP118" i="9"/>
  <c r="AP119" i="9"/>
  <c r="AP141" i="8" l="1"/>
  <c r="AP134" i="7"/>
  <c r="AP141" i="7"/>
  <c r="AO119" i="8" l="1"/>
  <c r="AO118" i="8"/>
  <c r="AO117" i="8"/>
  <c r="AO116" i="8"/>
  <c r="AO115" i="8"/>
  <c r="AO113" i="8"/>
  <c r="AO106" i="8"/>
  <c r="AO120" i="8" s="1"/>
  <c r="AO119" i="7"/>
  <c r="AO118" i="7"/>
  <c r="AO117" i="7"/>
  <c r="AO116" i="7"/>
  <c r="AO115" i="7"/>
  <c r="AO113" i="7"/>
  <c r="AO106" i="7"/>
  <c r="AO120" i="7" s="1"/>
  <c r="AO119" i="9"/>
  <c r="AO118" i="9"/>
  <c r="AO117" i="9"/>
  <c r="AO116" i="9"/>
  <c r="AO115" i="9"/>
  <c r="AO106" i="9"/>
  <c r="AO120" i="9" s="1"/>
  <c r="AO113" i="9"/>
  <c r="AO148" i="9"/>
  <c r="AO141" i="9"/>
  <c r="AO134" i="7" l="1"/>
  <c r="AO134" i="9"/>
  <c r="AO141" i="8" l="1"/>
  <c r="AO141" i="7"/>
  <c r="AN141" i="8" l="1"/>
  <c r="AN141" i="7"/>
  <c r="AN148" i="9" l="1"/>
  <c r="AN141" i="9"/>
  <c r="AN119" i="8"/>
  <c r="AN118" i="8"/>
  <c r="AN117" i="8"/>
  <c r="AN116" i="8"/>
  <c r="AN115" i="8"/>
  <c r="AN113" i="8"/>
  <c r="AN106" i="8"/>
  <c r="AN120" i="8" s="1"/>
  <c r="AN119" i="7"/>
  <c r="AN118" i="7"/>
  <c r="AN117" i="7"/>
  <c r="AN116" i="7"/>
  <c r="AN115" i="7"/>
  <c r="AN106" i="7"/>
  <c r="AN120" i="7" s="1"/>
  <c r="AN113" i="7"/>
  <c r="AN113" i="9"/>
  <c r="AN106" i="9"/>
  <c r="AN120" i="9" s="1"/>
  <c r="AN134" i="8"/>
  <c r="AN134" i="7"/>
  <c r="AN134" i="9"/>
  <c r="AN119" i="9"/>
  <c r="AN118" i="9"/>
  <c r="AN117" i="9"/>
  <c r="AN116" i="9"/>
  <c r="AN115" i="9"/>
  <c r="AM98" i="7" l="1"/>
  <c r="AM97" i="7"/>
  <c r="AM96" i="7"/>
  <c r="AM95" i="7"/>
  <c r="AM94" i="7"/>
  <c r="AM92" i="7"/>
  <c r="AM85" i="7"/>
  <c r="AM78" i="7"/>
  <c r="AM70" i="7"/>
  <c r="AM69" i="7"/>
  <c r="AM68" i="7"/>
  <c r="AM67" i="7"/>
  <c r="AM66" i="7"/>
  <c r="AM64" i="7"/>
  <c r="AM57" i="7"/>
  <c r="AM50" i="7"/>
  <c r="AM43" i="7"/>
  <c r="AM36" i="7"/>
  <c r="AM29" i="7"/>
  <c r="AM21" i="7"/>
  <c r="AM20" i="7"/>
  <c r="AM19" i="7"/>
  <c r="AM18" i="7"/>
  <c r="AM17" i="7"/>
  <c r="AM15" i="7"/>
  <c r="AM99" i="7" l="1"/>
  <c r="AM22" i="7"/>
  <c r="AM71" i="7"/>
  <c r="AM119" i="8"/>
  <c r="AM118" i="8"/>
  <c r="AM117" i="8"/>
  <c r="AM116" i="8"/>
  <c r="AM115" i="8"/>
  <c r="AM113" i="8"/>
  <c r="AM106" i="8"/>
  <c r="AM120" i="8" s="1"/>
  <c r="AM119" i="7"/>
  <c r="AM118" i="7"/>
  <c r="AM117" i="7"/>
  <c r="AM116" i="7"/>
  <c r="AM115" i="7"/>
  <c r="AM106" i="7"/>
  <c r="AM113" i="7"/>
  <c r="AM134" i="7"/>
  <c r="AM119" i="9"/>
  <c r="AM118" i="9"/>
  <c r="AM117" i="9"/>
  <c r="AM116" i="9"/>
  <c r="AM115" i="9"/>
  <c r="AM113" i="9"/>
  <c r="AM106" i="9"/>
  <c r="AM120" i="9" s="1"/>
  <c r="AM134" i="9"/>
  <c r="AM148" i="9"/>
  <c r="AM141" i="9"/>
  <c r="AM120" i="7" l="1"/>
  <c r="AM141" i="8"/>
  <c r="AM141" i="7"/>
  <c r="AL106" i="8" l="1"/>
  <c r="AL120" i="8" s="1"/>
  <c r="AL113" i="8"/>
  <c r="AL113" i="7"/>
  <c r="AL106" i="7"/>
  <c r="AL120" i="7" s="1"/>
  <c r="AL113" i="9"/>
  <c r="AL106" i="9"/>
  <c r="AL119" i="7"/>
  <c r="AL118" i="7"/>
  <c r="AL117" i="7"/>
  <c r="AL116" i="7"/>
  <c r="AL115" i="7"/>
  <c r="AL119" i="8"/>
  <c r="AL118" i="8"/>
  <c r="AL117" i="8"/>
  <c r="AL116" i="8"/>
  <c r="AL115" i="8"/>
  <c r="AL98" i="9"/>
  <c r="AL119" i="9" s="1"/>
  <c r="AL97" i="9"/>
  <c r="AL118" i="9" s="1"/>
  <c r="AL96" i="9"/>
  <c r="AL117" i="9" s="1"/>
  <c r="AL95" i="9"/>
  <c r="AL116" i="9" s="1"/>
  <c r="AL94" i="9"/>
  <c r="AL115" i="9" s="1"/>
  <c r="AL92" i="9"/>
  <c r="AL85" i="9"/>
  <c r="AL78" i="9"/>
  <c r="AL70" i="9"/>
  <c r="AL69" i="9"/>
  <c r="AL68" i="9"/>
  <c r="AL67" i="9"/>
  <c r="AL66" i="9"/>
  <c r="AL64" i="9"/>
  <c r="AL57" i="9"/>
  <c r="AL50" i="9"/>
  <c r="AL43" i="9"/>
  <c r="AL36" i="9"/>
  <c r="AL29" i="9"/>
  <c r="AL21" i="9"/>
  <c r="AL20" i="9"/>
  <c r="AL19" i="9"/>
  <c r="AL18" i="9"/>
  <c r="AL17" i="9"/>
  <c r="AL15" i="9"/>
  <c r="AL148" i="9"/>
  <c r="AL134" i="9"/>
  <c r="AL141" i="9"/>
  <c r="AL141" i="8"/>
  <c r="AL134" i="7"/>
  <c r="AL141" i="7"/>
  <c r="AK134" i="7"/>
  <c r="AK134" i="9"/>
  <c r="AK141" i="9"/>
  <c r="AK148" i="9"/>
  <c r="AK119" i="9"/>
  <c r="AK118" i="9"/>
  <c r="AK117" i="9"/>
  <c r="AK116" i="9"/>
  <c r="AK115" i="9"/>
  <c r="AK113" i="9"/>
  <c r="AK106" i="9"/>
  <c r="AK120" i="9" s="1"/>
  <c r="AK106" i="7"/>
  <c r="AK120" i="7" s="1"/>
  <c r="AK119" i="7"/>
  <c r="AK118" i="7"/>
  <c r="AK117" i="7"/>
  <c r="AK116" i="7"/>
  <c r="AK115" i="7"/>
  <c r="AK113" i="7"/>
  <c r="AK106" i="8"/>
  <c r="AK120" i="8" s="1"/>
  <c r="AK119" i="8"/>
  <c r="AK118" i="8"/>
  <c r="AK117" i="8"/>
  <c r="AK116" i="8"/>
  <c r="AK115" i="8"/>
  <c r="AK113" i="8"/>
  <c r="AK141" i="8"/>
  <c r="AK141" i="7"/>
  <c r="AJ134" i="9"/>
  <c r="AJ134" i="8"/>
  <c r="AJ141" i="8"/>
  <c r="AJ119" i="8"/>
  <c r="AJ118" i="8"/>
  <c r="AJ117" i="8"/>
  <c r="AJ116" i="8"/>
  <c r="AJ115" i="8"/>
  <c r="AJ113" i="8"/>
  <c r="AJ106" i="8"/>
  <c r="AJ120" i="8" s="1"/>
  <c r="AJ134" i="7"/>
  <c r="AJ141" i="7"/>
  <c r="AJ119" i="7"/>
  <c r="AJ118" i="7"/>
  <c r="AJ117" i="7"/>
  <c r="AJ116" i="7"/>
  <c r="AJ115" i="7"/>
  <c r="AJ106" i="7"/>
  <c r="AJ120" i="7" s="1"/>
  <c r="AJ113" i="7"/>
  <c r="AJ119" i="9"/>
  <c r="AJ118" i="9"/>
  <c r="AJ117" i="9"/>
  <c r="AJ116" i="9"/>
  <c r="AJ115" i="9"/>
  <c r="AJ113" i="9"/>
  <c r="AJ106" i="9"/>
  <c r="AJ120" i="9" s="1"/>
  <c r="AJ127" i="9"/>
  <c r="AJ148" i="9"/>
  <c r="AJ141" i="9"/>
  <c r="AI98" i="9"/>
  <c r="AI119" i="9" s="1"/>
  <c r="AI97" i="9"/>
  <c r="AI118" i="9" s="1"/>
  <c r="AI96" i="9"/>
  <c r="AI117" i="9" s="1"/>
  <c r="AI95" i="9"/>
  <c r="AI116" i="9" s="1"/>
  <c r="AI94" i="9"/>
  <c r="AI92" i="9"/>
  <c r="AI85" i="9"/>
  <c r="AI78" i="9"/>
  <c r="AI70" i="9"/>
  <c r="AI69" i="9"/>
  <c r="AI68" i="9"/>
  <c r="AI67" i="9"/>
  <c r="AI66" i="9"/>
  <c r="AI64" i="9"/>
  <c r="AI57" i="9"/>
  <c r="AI50" i="9"/>
  <c r="AI43" i="9"/>
  <c r="AI36" i="9"/>
  <c r="AI29" i="9"/>
  <c r="AI21" i="9"/>
  <c r="AI20" i="9"/>
  <c r="AI19" i="9"/>
  <c r="AI18" i="9"/>
  <c r="AI17" i="9"/>
  <c r="AI15" i="9"/>
  <c r="AI98" i="8"/>
  <c r="AI119" i="8" s="1"/>
  <c r="AI97" i="8"/>
  <c r="AI118" i="8" s="1"/>
  <c r="AI96" i="8"/>
  <c r="AI117" i="8" s="1"/>
  <c r="AI95" i="8"/>
  <c r="AI116" i="8" s="1"/>
  <c r="AI94" i="8"/>
  <c r="AI115" i="8" s="1"/>
  <c r="AI92" i="8"/>
  <c r="AI85" i="8"/>
  <c r="AI78" i="8"/>
  <c r="AI70" i="8"/>
  <c r="AI69" i="8"/>
  <c r="AI68" i="8"/>
  <c r="AI67" i="8"/>
  <c r="AI66" i="8"/>
  <c r="AI64" i="8"/>
  <c r="AI57" i="8"/>
  <c r="AI50" i="8"/>
  <c r="AI43" i="8"/>
  <c r="AI36" i="8"/>
  <c r="AI29" i="8"/>
  <c r="AI21" i="8"/>
  <c r="AI20" i="8"/>
  <c r="AI19" i="8"/>
  <c r="AI18" i="8"/>
  <c r="AI17" i="8"/>
  <c r="AI15" i="8"/>
  <c r="AI98" i="7"/>
  <c r="AI119" i="7" s="1"/>
  <c r="AI97" i="7"/>
  <c r="AI118" i="7" s="1"/>
  <c r="AI96" i="7"/>
  <c r="AI117" i="7" s="1"/>
  <c r="AI95" i="7"/>
  <c r="AI116" i="7" s="1"/>
  <c r="AI94" i="7"/>
  <c r="AI115" i="7" s="1"/>
  <c r="AI92" i="7"/>
  <c r="AI85" i="7"/>
  <c r="AI78" i="7"/>
  <c r="AI70" i="7"/>
  <c r="AI69" i="7"/>
  <c r="AI68" i="7"/>
  <c r="AI67" i="7"/>
  <c r="AI66" i="7"/>
  <c r="AI64" i="7"/>
  <c r="AI57" i="7"/>
  <c r="AI50" i="7"/>
  <c r="AI43" i="7"/>
  <c r="AI36" i="7"/>
  <c r="AI29" i="7"/>
  <c r="AI21" i="7"/>
  <c r="AI20" i="7"/>
  <c r="AI19" i="7"/>
  <c r="AI18" i="7"/>
  <c r="AI17" i="7"/>
  <c r="AI15" i="7"/>
  <c r="AI148" i="7"/>
  <c r="AI141" i="8"/>
  <c r="AI134" i="8"/>
  <c r="AI134" i="7"/>
  <c r="AI141" i="7"/>
  <c r="AI106" i="8"/>
  <c r="AI113" i="8"/>
  <c r="AI106" i="7"/>
  <c r="AI113" i="7"/>
  <c r="AI134" i="9"/>
  <c r="AI141" i="9"/>
  <c r="AI148" i="9"/>
  <c r="AI106" i="9"/>
  <c r="AI113" i="9"/>
  <c r="AI127" i="9"/>
  <c r="AH115" i="7"/>
  <c r="AH116" i="7"/>
  <c r="AH117" i="7"/>
  <c r="AH118" i="7"/>
  <c r="AH119" i="7"/>
  <c r="AH115" i="8"/>
  <c r="AH116" i="8"/>
  <c r="AH117" i="8"/>
  <c r="AH118" i="8"/>
  <c r="AH119" i="8"/>
  <c r="AH127" i="9"/>
  <c r="AH106" i="8"/>
  <c r="AH120" i="8" s="1"/>
  <c r="AH113" i="8"/>
  <c r="AH113" i="7"/>
  <c r="AH106" i="7"/>
  <c r="AH120" i="7" s="1"/>
  <c r="AH148" i="9"/>
  <c r="AH106" i="9"/>
  <c r="AH120" i="9" s="1"/>
  <c r="AH113" i="9"/>
  <c r="AH134" i="9"/>
  <c r="AH141" i="9"/>
  <c r="AH148" i="7"/>
  <c r="AH134" i="8"/>
  <c r="AG141" i="8"/>
  <c r="AH141" i="8"/>
  <c r="AG141" i="7"/>
  <c r="AH141" i="7"/>
  <c r="AH134" i="7"/>
  <c r="AH127" i="8"/>
  <c r="AH115" i="9"/>
  <c r="AH116" i="9"/>
  <c r="AH117" i="9"/>
  <c r="AH118" i="9"/>
  <c r="AH119" i="9"/>
  <c r="AG134" i="9"/>
  <c r="AG134" i="7"/>
  <c r="AF134" i="7"/>
  <c r="AE134" i="7"/>
  <c r="AD134" i="7"/>
  <c r="AC134" i="7"/>
  <c r="AB134" i="7"/>
  <c r="AA134" i="7"/>
  <c r="Z134" i="7"/>
  <c r="Y134" i="7"/>
  <c r="AG127" i="7"/>
  <c r="AG119" i="7"/>
  <c r="AG118" i="7"/>
  <c r="AG117" i="7"/>
  <c r="AG116" i="7"/>
  <c r="AG115" i="7"/>
  <c r="AG98" i="9"/>
  <c r="AG119" i="9" s="1"/>
  <c r="AG97" i="9"/>
  <c r="AG118" i="9" s="1"/>
  <c r="AG96" i="9"/>
  <c r="AG117" i="9" s="1"/>
  <c r="AG95" i="9"/>
  <c r="AG116" i="9" s="1"/>
  <c r="AG94" i="9"/>
  <c r="AG92" i="9"/>
  <c r="AG85" i="9"/>
  <c r="AG78" i="9"/>
  <c r="AG70" i="9"/>
  <c r="AG69" i="9"/>
  <c r="AG68" i="9"/>
  <c r="AG67" i="9"/>
  <c r="AG66" i="9"/>
  <c r="AG64" i="9"/>
  <c r="AG57" i="9"/>
  <c r="AG50" i="9"/>
  <c r="AG43" i="9"/>
  <c r="AG36" i="9"/>
  <c r="AG29" i="9"/>
  <c r="AG21" i="9"/>
  <c r="AG20" i="9"/>
  <c r="AG19" i="9"/>
  <c r="AG18" i="9"/>
  <c r="AG17" i="9"/>
  <c r="AG15" i="9"/>
  <c r="AG134" i="8"/>
  <c r="AG127" i="8"/>
  <c r="AG119" i="8"/>
  <c r="AG118" i="8"/>
  <c r="AG117" i="8"/>
  <c r="AG116" i="8"/>
  <c r="AG115" i="8"/>
  <c r="AG127" i="9"/>
  <c r="AG106" i="8"/>
  <c r="AG120" i="8" s="1"/>
  <c r="AG113" i="8"/>
  <c r="AG113" i="7"/>
  <c r="AG106" i="7"/>
  <c r="AG120" i="7" s="1"/>
  <c r="AG148" i="9"/>
  <c r="AG141" i="9"/>
  <c r="AF106" i="8"/>
  <c r="AF113" i="8"/>
  <c r="AF113" i="7"/>
  <c r="AF106" i="7"/>
  <c r="AF148" i="9"/>
  <c r="AF98" i="9"/>
  <c r="AF119" i="9" s="1"/>
  <c r="AF97" i="9"/>
  <c r="AF118" i="9" s="1"/>
  <c r="AF96" i="9"/>
  <c r="AF117" i="9" s="1"/>
  <c r="AF95" i="9"/>
  <c r="AF116" i="9" s="1"/>
  <c r="AF94" i="9"/>
  <c r="AF115" i="9" s="1"/>
  <c r="AF92" i="9"/>
  <c r="AF85" i="9"/>
  <c r="AF78" i="9"/>
  <c r="AF70" i="9"/>
  <c r="AF69" i="9"/>
  <c r="AF68" i="9"/>
  <c r="AF67" i="9"/>
  <c r="AF66" i="9"/>
  <c r="AF64" i="9"/>
  <c r="AF57" i="9"/>
  <c r="AF50" i="9"/>
  <c r="AF43" i="9"/>
  <c r="AF36" i="9"/>
  <c r="AF29" i="9"/>
  <c r="AF21" i="9"/>
  <c r="AF20" i="9"/>
  <c r="AF19" i="9"/>
  <c r="AF18" i="9"/>
  <c r="AF17" i="9"/>
  <c r="AF15" i="9"/>
  <c r="AF98" i="8"/>
  <c r="AF119" i="8" s="1"/>
  <c r="AF97" i="8"/>
  <c r="AF118" i="8" s="1"/>
  <c r="AF96" i="8"/>
  <c r="AF117" i="8" s="1"/>
  <c r="AF95" i="8"/>
  <c r="AF116" i="8" s="1"/>
  <c r="AF94" i="8"/>
  <c r="AF115" i="8" s="1"/>
  <c r="AF92" i="8"/>
  <c r="AF85" i="8"/>
  <c r="AF78" i="8"/>
  <c r="AF70" i="8"/>
  <c r="AF69" i="8"/>
  <c r="AF68" i="8"/>
  <c r="AF67" i="8"/>
  <c r="AF66" i="8"/>
  <c r="AF64" i="8"/>
  <c r="AF57" i="8"/>
  <c r="AF50" i="8"/>
  <c r="AF43" i="8"/>
  <c r="AF36" i="8"/>
  <c r="AF29" i="8"/>
  <c r="AF21" i="8"/>
  <c r="AF20" i="8"/>
  <c r="AF19" i="8"/>
  <c r="AF18" i="8"/>
  <c r="AF17" i="8"/>
  <c r="AF15" i="8"/>
  <c r="AF98" i="7"/>
  <c r="AF119" i="7" s="1"/>
  <c r="AF97" i="7"/>
  <c r="AF118" i="7" s="1"/>
  <c r="AF96" i="7"/>
  <c r="AF117" i="7" s="1"/>
  <c r="AF95" i="7"/>
  <c r="AF116" i="7" s="1"/>
  <c r="AF94" i="7"/>
  <c r="AF115" i="7" s="1"/>
  <c r="AF92" i="7"/>
  <c r="AF85" i="7"/>
  <c r="AF78" i="7"/>
  <c r="AF70" i="7"/>
  <c r="AF69" i="7"/>
  <c r="AF68" i="7"/>
  <c r="AF67" i="7"/>
  <c r="AF66" i="7"/>
  <c r="AF64" i="7"/>
  <c r="AF57" i="7"/>
  <c r="AF50" i="7"/>
  <c r="AF43" i="7"/>
  <c r="AF36" i="7"/>
  <c r="AF29" i="7"/>
  <c r="AF21" i="7"/>
  <c r="AF20" i="7"/>
  <c r="AF19" i="7"/>
  <c r="AF18" i="7"/>
  <c r="AF17" i="7"/>
  <c r="AF15" i="7"/>
  <c r="AF127" i="8"/>
  <c r="U127" i="8"/>
  <c r="CA127" i="8" s="1"/>
  <c r="V127" i="8"/>
  <c r="CB127" i="8" s="1"/>
  <c r="W127" i="8"/>
  <c r="CC127" i="8" s="1"/>
  <c r="X127" i="8"/>
  <c r="CD127" i="8" s="1"/>
  <c r="Y127" i="8"/>
  <c r="Z127" i="8"/>
  <c r="AB127" i="8"/>
  <c r="AC127" i="8"/>
  <c r="AD127" i="8"/>
  <c r="AE127" i="8"/>
  <c r="AA127" i="8"/>
  <c r="AF141" i="8"/>
  <c r="AF141" i="7"/>
  <c r="AF134" i="8"/>
  <c r="AF127" i="7"/>
  <c r="AF134" i="9"/>
  <c r="AE134" i="9"/>
  <c r="AD134" i="9"/>
  <c r="AC134" i="9"/>
  <c r="AB134" i="9"/>
  <c r="AA134" i="9"/>
  <c r="Z134" i="9"/>
  <c r="Y134" i="9"/>
  <c r="AF141" i="9"/>
  <c r="AF127" i="9"/>
  <c r="CD148" i="9"/>
  <c r="CC148" i="9"/>
  <c r="CB148" i="9"/>
  <c r="CA148" i="9"/>
  <c r="BZ148" i="9"/>
  <c r="BY148" i="9"/>
  <c r="BX148" i="9"/>
  <c r="BW148" i="9"/>
  <c r="BV148" i="9"/>
  <c r="BU148" i="9"/>
  <c r="CD147" i="9"/>
  <c r="CC147" i="9"/>
  <c r="CB147" i="9"/>
  <c r="CA147" i="9"/>
  <c r="BZ147" i="9"/>
  <c r="BY147" i="9"/>
  <c r="BX147" i="9"/>
  <c r="BW147" i="9"/>
  <c r="BV147" i="9"/>
  <c r="BU147" i="9"/>
  <c r="CD146" i="9"/>
  <c r="CC146" i="9"/>
  <c r="CB146" i="9"/>
  <c r="CA146" i="9"/>
  <c r="BZ146" i="9"/>
  <c r="BY146" i="9"/>
  <c r="BX146" i="9"/>
  <c r="BW146" i="9"/>
  <c r="BV146" i="9"/>
  <c r="BU146" i="9"/>
  <c r="CD145" i="9"/>
  <c r="CC145" i="9"/>
  <c r="CB145" i="9"/>
  <c r="CA145" i="9"/>
  <c r="BZ145" i="9"/>
  <c r="BY145" i="9"/>
  <c r="BX145" i="9"/>
  <c r="BW145" i="9"/>
  <c r="BV145" i="9"/>
  <c r="BU145" i="9"/>
  <c r="CD144" i="9"/>
  <c r="CC144" i="9"/>
  <c r="CB144" i="9"/>
  <c r="CA144" i="9"/>
  <c r="BZ144" i="9"/>
  <c r="BY144" i="9"/>
  <c r="BX144" i="9"/>
  <c r="BW144" i="9"/>
  <c r="BV144" i="9"/>
  <c r="BU144" i="9"/>
  <c r="CD143" i="9"/>
  <c r="CC143" i="9"/>
  <c r="CB143" i="9"/>
  <c r="CA143" i="9"/>
  <c r="BZ143" i="9"/>
  <c r="BY143" i="9"/>
  <c r="BX143" i="9"/>
  <c r="BW143" i="9"/>
  <c r="BV143" i="9"/>
  <c r="BU143" i="9"/>
  <c r="CD148" i="8"/>
  <c r="CC148" i="8"/>
  <c r="CB148" i="8"/>
  <c r="CA148" i="8"/>
  <c r="BZ148" i="8"/>
  <c r="BY148" i="8"/>
  <c r="BX148" i="8"/>
  <c r="BW148" i="8"/>
  <c r="BV148" i="8"/>
  <c r="BU148" i="8"/>
  <c r="CD147" i="8"/>
  <c r="CC147" i="8"/>
  <c r="CB147" i="8"/>
  <c r="CA147" i="8"/>
  <c r="BZ147" i="8"/>
  <c r="BY147" i="8"/>
  <c r="BX147" i="8"/>
  <c r="BW147" i="8"/>
  <c r="BV147" i="8"/>
  <c r="BU147" i="8"/>
  <c r="CD146" i="8"/>
  <c r="CC146" i="8"/>
  <c r="CB146" i="8"/>
  <c r="CA146" i="8"/>
  <c r="BZ146" i="8"/>
  <c r="BY146" i="8"/>
  <c r="BX146" i="8"/>
  <c r="BW146" i="8"/>
  <c r="BV146" i="8"/>
  <c r="BU146" i="8"/>
  <c r="CD145" i="8"/>
  <c r="CC145" i="8"/>
  <c r="CB145" i="8"/>
  <c r="CA145" i="8"/>
  <c r="BZ145" i="8"/>
  <c r="BY145" i="8"/>
  <c r="BX145" i="8"/>
  <c r="BW145" i="8"/>
  <c r="BV145" i="8"/>
  <c r="BU145" i="8"/>
  <c r="CD144" i="8"/>
  <c r="CC144" i="8"/>
  <c r="CB144" i="8"/>
  <c r="CA144" i="8"/>
  <c r="BZ144" i="8"/>
  <c r="BY144" i="8"/>
  <c r="BX144" i="8"/>
  <c r="BW144" i="8"/>
  <c r="BV144" i="8"/>
  <c r="BU144" i="8"/>
  <c r="CD143" i="8"/>
  <c r="CC143" i="8"/>
  <c r="CB143" i="8"/>
  <c r="CA143" i="8"/>
  <c r="BZ143" i="8"/>
  <c r="BY143" i="8"/>
  <c r="BX143" i="8"/>
  <c r="BW143" i="8"/>
  <c r="BV143" i="8"/>
  <c r="BU143" i="8"/>
  <c r="CD148" i="7"/>
  <c r="CC148" i="7"/>
  <c r="CB148" i="7"/>
  <c r="CA148" i="7"/>
  <c r="BZ148" i="7"/>
  <c r="BY148" i="7"/>
  <c r="BX148" i="7"/>
  <c r="BW148" i="7"/>
  <c r="BV148" i="7"/>
  <c r="BU148" i="7"/>
  <c r="CD147" i="7"/>
  <c r="CC147" i="7"/>
  <c r="CB147" i="7"/>
  <c r="CA147" i="7"/>
  <c r="BZ147" i="7"/>
  <c r="BY147" i="7"/>
  <c r="BX147" i="7"/>
  <c r="BW147" i="7"/>
  <c r="BV147" i="7"/>
  <c r="BU147" i="7"/>
  <c r="CD146" i="7"/>
  <c r="CC146" i="7"/>
  <c r="CB146" i="7"/>
  <c r="CA146" i="7"/>
  <c r="BZ146" i="7"/>
  <c r="BY146" i="7"/>
  <c r="BX146" i="7"/>
  <c r="BW146" i="7"/>
  <c r="BV146" i="7"/>
  <c r="BU146" i="7"/>
  <c r="CD145" i="7"/>
  <c r="CC145" i="7"/>
  <c r="CB145" i="7"/>
  <c r="CA145" i="7"/>
  <c r="BZ145" i="7"/>
  <c r="BY145" i="7"/>
  <c r="BX145" i="7"/>
  <c r="BW145" i="7"/>
  <c r="BV145" i="7"/>
  <c r="BU145" i="7"/>
  <c r="CD144" i="7"/>
  <c r="CC144" i="7"/>
  <c r="CB144" i="7"/>
  <c r="CA144" i="7"/>
  <c r="BZ144" i="7"/>
  <c r="BY144" i="7"/>
  <c r="BX144" i="7"/>
  <c r="BW144" i="7"/>
  <c r="BV144" i="7"/>
  <c r="BU144" i="7"/>
  <c r="CD143" i="7"/>
  <c r="CC143" i="7"/>
  <c r="CB143" i="7"/>
  <c r="CA143" i="7"/>
  <c r="BZ143" i="7"/>
  <c r="BY143" i="7"/>
  <c r="BX143" i="7"/>
  <c r="BW143" i="7"/>
  <c r="BV143" i="7"/>
  <c r="BU143" i="7"/>
  <c r="AE119" i="8"/>
  <c r="AE118" i="8"/>
  <c r="AE117" i="8"/>
  <c r="AE116" i="8"/>
  <c r="AE115" i="8"/>
  <c r="AE113" i="8"/>
  <c r="AE106" i="8"/>
  <c r="AE120" i="8" s="1"/>
  <c r="AE134" i="8"/>
  <c r="AD134" i="8"/>
  <c r="AC134" i="8"/>
  <c r="AB134" i="8"/>
  <c r="AA134" i="8"/>
  <c r="Z134" i="8"/>
  <c r="Y134" i="8"/>
  <c r="AE116" i="7"/>
  <c r="AE118" i="7"/>
  <c r="AE119" i="7"/>
  <c r="AE113" i="7"/>
  <c r="AE103" i="7"/>
  <c r="AE117" i="7" s="1"/>
  <c r="AE101" i="7"/>
  <c r="AE115" i="7" s="1"/>
  <c r="AD106" i="7"/>
  <c r="AE113" i="9"/>
  <c r="AE98" i="9"/>
  <c r="AE119" i="9" s="1"/>
  <c r="AE97" i="9"/>
  <c r="AE118" i="9" s="1"/>
  <c r="AE96" i="9"/>
  <c r="AE117" i="9" s="1"/>
  <c r="AE95" i="9"/>
  <c r="AE116" i="9" s="1"/>
  <c r="AE94" i="9"/>
  <c r="AE115" i="9" s="1"/>
  <c r="AE92" i="9"/>
  <c r="AE85" i="9"/>
  <c r="AE78" i="9"/>
  <c r="AE70" i="9"/>
  <c r="AE69" i="9"/>
  <c r="AE68" i="9"/>
  <c r="AE67" i="9"/>
  <c r="AE66" i="9"/>
  <c r="AE64" i="9"/>
  <c r="AE57" i="9"/>
  <c r="AE50" i="9"/>
  <c r="AE43" i="9"/>
  <c r="AE36" i="9"/>
  <c r="AE29" i="9"/>
  <c r="AE21" i="9"/>
  <c r="AE20" i="9"/>
  <c r="AE19" i="9"/>
  <c r="AE18" i="9"/>
  <c r="AE17" i="9"/>
  <c r="AE15" i="9"/>
  <c r="AE141" i="8"/>
  <c r="AE141" i="7"/>
  <c r="AE127" i="7"/>
  <c r="AE141" i="9"/>
  <c r="AE127" i="9"/>
  <c r="AD113" i="8"/>
  <c r="AD106" i="8"/>
  <c r="AD113" i="7"/>
  <c r="AD98" i="8"/>
  <c r="AD119" i="8" s="1"/>
  <c r="AD97" i="8"/>
  <c r="AD118" i="8" s="1"/>
  <c r="AD96" i="8"/>
  <c r="AD117" i="8" s="1"/>
  <c r="AD95" i="8"/>
  <c r="AD116" i="8" s="1"/>
  <c r="AD94" i="8"/>
  <c r="AD92" i="8"/>
  <c r="AD85" i="8"/>
  <c r="AD78" i="8"/>
  <c r="AD70" i="8"/>
  <c r="AD69" i="8"/>
  <c r="AD68" i="8"/>
  <c r="AD67" i="8"/>
  <c r="AD66" i="8"/>
  <c r="AD64" i="8"/>
  <c r="AD57" i="8"/>
  <c r="AD50" i="8"/>
  <c r="AD43" i="8"/>
  <c r="AD36" i="8"/>
  <c r="AD29" i="8"/>
  <c r="AD21" i="8"/>
  <c r="AD20" i="8"/>
  <c r="AD19" i="8"/>
  <c r="AD18" i="8"/>
  <c r="AD17" i="8"/>
  <c r="AD15" i="8"/>
  <c r="AD98" i="7"/>
  <c r="AD119" i="7" s="1"/>
  <c r="AD97" i="7"/>
  <c r="AD118" i="7" s="1"/>
  <c r="AD96" i="7"/>
  <c r="AD117" i="7" s="1"/>
  <c r="AD95" i="7"/>
  <c r="AD116" i="7" s="1"/>
  <c r="AD94" i="7"/>
  <c r="AD115" i="7" s="1"/>
  <c r="AD92" i="7"/>
  <c r="AD85" i="7"/>
  <c r="AD78" i="7"/>
  <c r="AD70" i="7"/>
  <c r="AD69" i="7"/>
  <c r="AD68" i="7"/>
  <c r="AD67" i="7"/>
  <c r="AD66" i="7"/>
  <c r="AD64" i="7"/>
  <c r="AD57" i="7"/>
  <c r="AD50" i="7"/>
  <c r="AD43" i="7"/>
  <c r="AD36" i="7"/>
  <c r="AD29" i="7"/>
  <c r="AD21" i="7"/>
  <c r="AD20" i="7"/>
  <c r="AD19" i="7"/>
  <c r="AD18" i="7"/>
  <c r="AD17" i="7"/>
  <c r="AD15" i="7"/>
  <c r="AD113" i="9"/>
  <c r="AD106" i="9"/>
  <c r="AD98" i="9"/>
  <c r="AD119" i="9" s="1"/>
  <c r="AD97" i="9"/>
  <c r="AD118" i="9" s="1"/>
  <c r="AD96" i="9"/>
  <c r="AD117" i="9" s="1"/>
  <c r="AD95" i="9"/>
  <c r="AD116" i="9" s="1"/>
  <c r="AD94" i="9"/>
  <c r="AD115" i="9" s="1"/>
  <c r="AD92" i="9"/>
  <c r="AD85" i="9"/>
  <c r="AD78" i="9"/>
  <c r="AD70" i="9"/>
  <c r="AD69" i="9"/>
  <c r="AD68" i="9"/>
  <c r="AD67" i="9"/>
  <c r="AD66" i="9"/>
  <c r="AD64" i="9"/>
  <c r="AD57" i="9"/>
  <c r="AD50" i="9"/>
  <c r="AD43" i="9"/>
  <c r="AD36" i="9"/>
  <c r="AD29" i="9"/>
  <c r="AD21" i="9"/>
  <c r="AD20" i="9"/>
  <c r="AD19" i="9"/>
  <c r="AD18" i="9"/>
  <c r="AD17" i="9"/>
  <c r="AD15" i="9"/>
  <c r="AD141" i="8"/>
  <c r="AD127" i="7"/>
  <c r="AD141" i="7"/>
  <c r="AD141" i="9"/>
  <c r="AD127" i="9"/>
  <c r="AC113" i="8"/>
  <c r="AC106" i="8"/>
  <c r="AC120" i="8" s="1"/>
  <c r="AC115" i="8"/>
  <c r="AC116" i="8"/>
  <c r="AC117" i="8"/>
  <c r="AC118" i="8"/>
  <c r="AC119" i="8"/>
  <c r="AC115" i="7"/>
  <c r="AC116" i="7"/>
  <c r="AC117" i="7"/>
  <c r="AC118" i="7"/>
  <c r="AC119" i="7"/>
  <c r="AC113" i="7"/>
  <c r="AC106" i="7"/>
  <c r="AC120" i="7" s="1"/>
  <c r="AC115" i="9"/>
  <c r="AC116" i="9"/>
  <c r="AC117" i="9"/>
  <c r="AC118" i="9"/>
  <c r="AC119" i="9"/>
  <c r="AC113" i="9"/>
  <c r="AC106" i="9"/>
  <c r="AC120" i="9" s="1"/>
  <c r="AC141" i="8"/>
  <c r="AC141" i="7"/>
  <c r="AC127" i="7"/>
  <c r="AC127" i="9"/>
  <c r="AC141" i="9"/>
  <c r="AB115" i="8"/>
  <c r="AB116" i="8"/>
  <c r="AB117" i="8"/>
  <c r="AB118" i="8"/>
  <c r="AB119" i="8"/>
  <c r="AB113" i="8"/>
  <c r="AB106" i="8"/>
  <c r="AB120" i="8" s="1"/>
  <c r="AB115" i="7"/>
  <c r="AB116" i="7"/>
  <c r="AB117" i="7"/>
  <c r="AB118" i="7"/>
  <c r="AB119" i="7"/>
  <c r="AB113" i="7"/>
  <c r="AB106" i="7"/>
  <c r="AB120" i="7" s="1"/>
  <c r="AB106" i="9"/>
  <c r="AB120" i="9" s="1"/>
  <c r="AB113" i="9"/>
  <c r="AB115" i="9"/>
  <c r="AB116" i="9"/>
  <c r="AB117" i="9"/>
  <c r="AB118" i="9"/>
  <c r="AB119" i="9"/>
  <c r="AB127" i="9"/>
  <c r="AB141" i="8"/>
  <c r="AB141" i="7"/>
  <c r="AB127" i="7"/>
  <c r="AB141" i="9"/>
  <c r="AA113" i="8"/>
  <c r="AA106" i="8"/>
  <c r="AA119" i="7"/>
  <c r="AA118" i="7"/>
  <c r="AA117" i="7"/>
  <c r="AA116" i="7"/>
  <c r="AA115" i="7"/>
  <c r="AA113" i="7"/>
  <c r="AA106" i="7"/>
  <c r="AA120" i="7" s="1"/>
  <c r="Z115" i="9"/>
  <c r="AA115" i="9"/>
  <c r="Z116" i="9"/>
  <c r="AA116" i="9"/>
  <c r="Z117" i="9"/>
  <c r="AA117" i="9"/>
  <c r="Z118" i="9"/>
  <c r="AA118" i="9"/>
  <c r="Z119" i="9"/>
  <c r="AA119" i="9"/>
  <c r="AA113" i="9"/>
  <c r="AA106" i="9"/>
  <c r="AA120" i="9" s="1"/>
  <c r="AA98" i="8"/>
  <c r="AA119" i="8" s="1"/>
  <c r="AA97" i="8"/>
  <c r="AA118" i="8" s="1"/>
  <c r="AA96" i="8"/>
  <c r="AA117" i="8" s="1"/>
  <c r="AA95" i="8"/>
  <c r="AA116" i="8" s="1"/>
  <c r="AA94" i="8"/>
  <c r="AA92" i="8"/>
  <c r="AA85" i="8"/>
  <c r="AA78" i="8"/>
  <c r="AA70" i="8"/>
  <c r="AA69" i="8"/>
  <c r="AA68" i="8"/>
  <c r="AA67" i="8"/>
  <c r="AA66" i="8"/>
  <c r="AA64" i="8"/>
  <c r="AA57" i="8"/>
  <c r="AA50" i="8"/>
  <c r="AA43" i="8"/>
  <c r="AA36" i="8"/>
  <c r="AA29" i="8"/>
  <c r="AA21" i="8"/>
  <c r="AA20" i="8"/>
  <c r="AA19" i="8"/>
  <c r="AA18" i="8"/>
  <c r="AA17" i="8"/>
  <c r="AA15" i="8"/>
  <c r="AA141" i="8"/>
  <c r="AA141" i="7"/>
  <c r="AA127" i="7"/>
  <c r="AA127" i="9"/>
  <c r="AA141" i="9"/>
  <c r="Z115" i="8"/>
  <c r="Z116" i="8"/>
  <c r="Z117" i="8"/>
  <c r="Z118" i="8"/>
  <c r="Z119" i="8"/>
  <c r="Z113" i="8"/>
  <c r="Z106" i="8"/>
  <c r="Z120" i="8" s="1"/>
  <c r="Z113" i="7"/>
  <c r="Z106" i="7"/>
  <c r="Z98" i="7"/>
  <c r="Z119" i="7" s="1"/>
  <c r="Z97" i="7"/>
  <c r="Z118" i="7" s="1"/>
  <c r="Z96" i="7"/>
  <c r="Z117" i="7" s="1"/>
  <c r="Z95" i="7"/>
  <c r="Z116" i="7" s="1"/>
  <c r="Z94" i="7"/>
  <c r="Z115" i="7" s="1"/>
  <c r="Z92" i="7"/>
  <c r="Z85" i="7"/>
  <c r="Z78" i="7"/>
  <c r="Z70" i="7"/>
  <c r="Z69" i="7"/>
  <c r="Z68" i="7"/>
  <c r="Z67" i="7"/>
  <c r="Z66" i="7"/>
  <c r="Z64" i="7"/>
  <c r="Z57" i="7"/>
  <c r="Z50" i="7"/>
  <c r="Z43" i="7"/>
  <c r="Z36" i="7"/>
  <c r="Z29" i="7"/>
  <c r="Z21" i="7"/>
  <c r="Z20" i="7"/>
  <c r="Z19" i="7"/>
  <c r="Z18" i="7"/>
  <c r="Z17" i="7"/>
  <c r="Z15" i="7"/>
  <c r="Z113" i="9"/>
  <c r="Z106" i="9"/>
  <c r="Z120" i="9" s="1"/>
  <c r="Z141" i="8"/>
  <c r="Z127" i="7"/>
  <c r="Z141" i="7"/>
  <c r="Z127" i="9"/>
  <c r="Z141" i="9"/>
  <c r="Y113" i="8"/>
  <c r="Y106" i="8"/>
  <c r="Y120" i="8" s="1"/>
  <c r="Y113" i="7"/>
  <c r="Y106" i="7"/>
  <c r="Y120" i="7" s="1"/>
  <c r="Y113" i="9"/>
  <c r="Y106" i="9"/>
  <c r="Y120" i="9" s="1"/>
  <c r="Y119" i="8"/>
  <c r="Y118" i="8"/>
  <c r="Y117" i="8"/>
  <c r="Y116" i="8"/>
  <c r="Y115" i="8"/>
  <c r="Y119" i="7"/>
  <c r="Y118" i="7"/>
  <c r="Y117" i="7"/>
  <c r="Y116" i="7"/>
  <c r="Y115" i="7"/>
  <c r="Y119" i="9"/>
  <c r="Y118" i="9"/>
  <c r="Y117" i="9"/>
  <c r="Y116" i="9"/>
  <c r="Y115" i="9"/>
  <c r="Y141" i="8"/>
  <c r="X134" i="8"/>
  <c r="CD134" i="8" s="1"/>
  <c r="Y141" i="7"/>
  <c r="BU141" i="7"/>
  <c r="Y127" i="7"/>
  <c r="Y127" i="9"/>
  <c r="Y141" i="9"/>
  <c r="CD10" i="8"/>
  <c r="CD11" i="8"/>
  <c r="CD12" i="8"/>
  <c r="CD13" i="8"/>
  <c r="CD14" i="8"/>
  <c r="CD15" i="8"/>
  <c r="CD17" i="8"/>
  <c r="CD18" i="8"/>
  <c r="CD19" i="8"/>
  <c r="CD20" i="8"/>
  <c r="CD21" i="8"/>
  <c r="CD22" i="8"/>
  <c r="CD24" i="8"/>
  <c r="CD25" i="8"/>
  <c r="CD26" i="8"/>
  <c r="CD27" i="8"/>
  <c r="CD28" i="8"/>
  <c r="CD29" i="8"/>
  <c r="CD31" i="8"/>
  <c r="CD32" i="8"/>
  <c r="CD33" i="8"/>
  <c r="CD34" i="8"/>
  <c r="CD35" i="8"/>
  <c r="CD36" i="8"/>
  <c r="CD38" i="8"/>
  <c r="CD39" i="8"/>
  <c r="CD40" i="8"/>
  <c r="CD41" i="8"/>
  <c r="CD42" i="8"/>
  <c r="CD43" i="8"/>
  <c r="CD45" i="8"/>
  <c r="CD46" i="8"/>
  <c r="CD47" i="8"/>
  <c r="CD48" i="8"/>
  <c r="CD49" i="8"/>
  <c r="CD50" i="8"/>
  <c r="CD52" i="8"/>
  <c r="CD53" i="8"/>
  <c r="CD54" i="8"/>
  <c r="CD55" i="8"/>
  <c r="CD56" i="8"/>
  <c r="CD57" i="8"/>
  <c r="CD59" i="8"/>
  <c r="CD60" i="8"/>
  <c r="CD61" i="8"/>
  <c r="CD62" i="8"/>
  <c r="CD63" i="8"/>
  <c r="CD64" i="8"/>
  <c r="CD66" i="8"/>
  <c r="CD67" i="8"/>
  <c r="CD68" i="8"/>
  <c r="CD69" i="8"/>
  <c r="CD70" i="8"/>
  <c r="CD71" i="8"/>
  <c r="CD73" i="8"/>
  <c r="CD74" i="8"/>
  <c r="CD75" i="8"/>
  <c r="CD76" i="8"/>
  <c r="CD77" i="8"/>
  <c r="CD78" i="8"/>
  <c r="CD80" i="8"/>
  <c r="CD81" i="8"/>
  <c r="CD82" i="8"/>
  <c r="CD83" i="8"/>
  <c r="CD84" i="8"/>
  <c r="CD85" i="8"/>
  <c r="CD87" i="8"/>
  <c r="CD88" i="8"/>
  <c r="CD89" i="8"/>
  <c r="CD90" i="8"/>
  <c r="CD91" i="8"/>
  <c r="CD92" i="8"/>
  <c r="CD94" i="8"/>
  <c r="CD95" i="8"/>
  <c r="CD96" i="8"/>
  <c r="CD97" i="8"/>
  <c r="CD98" i="8"/>
  <c r="CD99" i="8"/>
  <c r="CD101" i="8"/>
  <c r="CD102" i="8"/>
  <c r="CD103" i="8"/>
  <c r="CD104" i="8"/>
  <c r="CD105" i="8"/>
  <c r="CD108" i="8"/>
  <c r="CD109" i="8"/>
  <c r="CD110" i="8"/>
  <c r="CD111" i="8"/>
  <c r="CD112" i="8"/>
  <c r="CD122" i="8"/>
  <c r="CD123" i="8"/>
  <c r="CD124" i="8"/>
  <c r="CD125" i="8"/>
  <c r="CD126" i="8"/>
  <c r="CD129" i="8"/>
  <c r="CD130" i="8"/>
  <c r="CD131" i="8"/>
  <c r="CD132" i="8"/>
  <c r="CD133" i="8"/>
  <c r="CD136" i="8"/>
  <c r="CD137" i="8"/>
  <c r="CD138" i="8"/>
  <c r="CD139" i="8"/>
  <c r="CD140" i="8"/>
  <c r="X115" i="8"/>
  <c r="CD115" i="8" s="1"/>
  <c r="X116" i="8"/>
  <c r="CD116" i="8" s="1"/>
  <c r="X117" i="8"/>
  <c r="CD117" i="8" s="1"/>
  <c r="X118" i="8"/>
  <c r="CD118" i="8" s="1"/>
  <c r="X119" i="8"/>
  <c r="CD119" i="8" s="1"/>
  <c r="X113" i="8"/>
  <c r="CD113" i="8" s="1"/>
  <c r="X106" i="8"/>
  <c r="X120" i="8" s="1"/>
  <c r="CD120" i="8" s="1"/>
  <c r="CD10" i="7"/>
  <c r="CD11" i="7"/>
  <c r="CD12" i="7"/>
  <c r="CD13" i="7"/>
  <c r="CD14" i="7"/>
  <c r="CD15" i="7"/>
  <c r="CD17" i="7"/>
  <c r="CD18" i="7"/>
  <c r="CD19" i="7"/>
  <c r="CD20" i="7"/>
  <c r="CD21" i="7"/>
  <c r="CD22" i="7"/>
  <c r="CD24" i="7"/>
  <c r="CD25" i="7"/>
  <c r="CD26" i="7"/>
  <c r="CD27" i="7"/>
  <c r="CD28" i="7"/>
  <c r="CD29" i="7"/>
  <c r="CD31" i="7"/>
  <c r="CD32" i="7"/>
  <c r="CD33" i="7"/>
  <c r="CD34" i="7"/>
  <c r="CD35" i="7"/>
  <c r="CD36" i="7"/>
  <c r="CD38" i="7"/>
  <c r="CD39" i="7"/>
  <c r="CD40" i="7"/>
  <c r="CD41" i="7"/>
  <c r="CD42" i="7"/>
  <c r="CD43" i="7"/>
  <c r="CD45" i="7"/>
  <c r="CD46" i="7"/>
  <c r="CD47" i="7"/>
  <c r="CD48" i="7"/>
  <c r="CD49" i="7"/>
  <c r="CD50" i="7"/>
  <c r="CD52" i="7"/>
  <c r="CD53" i="7"/>
  <c r="CD54" i="7"/>
  <c r="CD55" i="7"/>
  <c r="CD56" i="7"/>
  <c r="CD57" i="7"/>
  <c r="CD59" i="7"/>
  <c r="CD60" i="7"/>
  <c r="CD61" i="7"/>
  <c r="CD62" i="7"/>
  <c r="CD63" i="7"/>
  <c r="CD64" i="7"/>
  <c r="CD66" i="7"/>
  <c r="CD67" i="7"/>
  <c r="CD68" i="7"/>
  <c r="CD69" i="7"/>
  <c r="CD70" i="7"/>
  <c r="CD71" i="7"/>
  <c r="CD73" i="7"/>
  <c r="CD74" i="7"/>
  <c r="CD75" i="7"/>
  <c r="CD76" i="7"/>
  <c r="CD77" i="7"/>
  <c r="CD78" i="7"/>
  <c r="CD80" i="7"/>
  <c r="CD81" i="7"/>
  <c r="CD82" i="7"/>
  <c r="CD83" i="7"/>
  <c r="CD84" i="7"/>
  <c r="CD85" i="7"/>
  <c r="CD87" i="7"/>
  <c r="CD88" i="7"/>
  <c r="CD89" i="7"/>
  <c r="CD90" i="7"/>
  <c r="CD91" i="7"/>
  <c r="CD92" i="7"/>
  <c r="CD94" i="7"/>
  <c r="CD95" i="7"/>
  <c r="CD96" i="7"/>
  <c r="CD97" i="7"/>
  <c r="CD98" i="7"/>
  <c r="CD99" i="7"/>
  <c r="CD101" i="7"/>
  <c r="CD102" i="7"/>
  <c r="CD103" i="7"/>
  <c r="CD104" i="7"/>
  <c r="CD105" i="7"/>
  <c r="X106" i="7"/>
  <c r="CD106" i="7" s="1"/>
  <c r="CD108" i="7"/>
  <c r="CD109" i="7"/>
  <c r="CD110" i="7"/>
  <c r="CD111" i="7"/>
  <c r="CD112" i="7"/>
  <c r="X113" i="7"/>
  <c r="CD113" i="7" s="1"/>
  <c r="X115" i="7"/>
  <c r="CD115" i="7" s="1"/>
  <c r="X116" i="7"/>
  <c r="CD116" i="7" s="1"/>
  <c r="X117" i="7"/>
  <c r="CD117" i="7" s="1"/>
  <c r="X118" i="7"/>
  <c r="CD118" i="7" s="1"/>
  <c r="X119" i="7"/>
  <c r="CD119" i="7" s="1"/>
  <c r="CD122" i="7"/>
  <c r="CD123" i="7"/>
  <c r="CD124" i="7"/>
  <c r="CD125" i="7"/>
  <c r="CD126" i="7"/>
  <c r="X127" i="7"/>
  <c r="CD127" i="7" s="1"/>
  <c r="CD129" i="7"/>
  <c r="CD130" i="7"/>
  <c r="CD131" i="7"/>
  <c r="CD132" i="7"/>
  <c r="CD133" i="7"/>
  <c r="X134" i="7"/>
  <c r="CD134" i="7" s="1"/>
  <c r="CD136" i="7"/>
  <c r="CD137" i="7"/>
  <c r="CD138" i="7"/>
  <c r="CD139" i="7"/>
  <c r="CD140" i="7"/>
  <c r="X141" i="7"/>
  <c r="CD141" i="7" s="1"/>
  <c r="W106" i="7"/>
  <c r="W120" i="7" s="1"/>
  <c r="CC120" i="7" s="1"/>
  <c r="CD10" i="9"/>
  <c r="CD11" i="9"/>
  <c r="CD12" i="9"/>
  <c r="CD13" i="9"/>
  <c r="CD14" i="9"/>
  <c r="X15" i="9"/>
  <c r="CD15" i="9" s="1"/>
  <c r="X17" i="9"/>
  <c r="CD17" i="9" s="1"/>
  <c r="X18" i="9"/>
  <c r="CD18" i="9" s="1"/>
  <c r="X19" i="9"/>
  <c r="CD19" i="9" s="1"/>
  <c r="X20" i="9"/>
  <c r="CD20" i="9" s="1"/>
  <c r="X21" i="9"/>
  <c r="CD21" i="9" s="1"/>
  <c r="CD24" i="9"/>
  <c r="CD25" i="9"/>
  <c r="CD26" i="9"/>
  <c r="CD27" i="9"/>
  <c r="CD28" i="9"/>
  <c r="X29" i="9"/>
  <c r="CD29" i="9" s="1"/>
  <c r="CD31" i="9"/>
  <c r="CD32" i="9"/>
  <c r="CD33" i="9"/>
  <c r="CD34" i="9"/>
  <c r="CD35" i="9"/>
  <c r="X36" i="9"/>
  <c r="CD36" i="9" s="1"/>
  <c r="CD38" i="9"/>
  <c r="CD39" i="9"/>
  <c r="CD40" i="9"/>
  <c r="CD41" i="9"/>
  <c r="CD42" i="9"/>
  <c r="X43" i="9"/>
  <c r="CD43" i="9" s="1"/>
  <c r="CD45" i="9"/>
  <c r="CD46" i="9"/>
  <c r="CD47" i="9"/>
  <c r="CD48" i="9"/>
  <c r="CD49" i="9"/>
  <c r="X50" i="9"/>
  <c r="CD50" i="9" s="1"/>
  <c r="CD52" i="9"/>
  <c r="CD53" i="9"/>
  <c r="CD54" i="9"/>
  <c r="CD55" i="9"/>
  <c r="CD56" i="9"/>
  <c r="X57" i="9"/>
  <c r="CD57" i="9" s="1"/>
  <c r="CD59" i="9"/>
  <c r="CD60" i="9"/>
  <c r="CD61" i="9"/>
  <c r="CD62" i="9"/>
  <c r="CD63" i="9"/>
  <c r="X64" i="9"/>
  <c r="CD64" i="9" s="1"/>
  <c r="X66" i="9"/>
  <c r="CD66" i="9" s="1"/>
  <c r="X67" i="9"/>
  <c r="CD67" i="9" s="1"/>
  <c r="X68" i="9"/>
  <c r="CD68" i="9" s="1"/>
  <c r="X69" i="9"/>
  <c r="CD69" i="9" s="1"/>
  <c r="X70" i="9"/>
  <c r="CD70" i="9" s="1"/>
  <c r="CD73" i="9"/>
  <c r="CD74" i="9"/>
  <c r="CD75" i="9"/>
  <c r="CD76" i="9"/>
  <c r="CD77" i="9"/>
  <c r="X78" i="9"/>
  <c r="CD78" i="9" s="1"/>
  <c r="CD80" i="9"/>
  <c r="CD81" i="9"/>
  <c r="CD82" i="9"/>
  <c r="CD83" i="9"/>
  <c r="CD84" i="9"/>
  <c r="X85" i="9"/>
  <c r="CD85" i="9" s="1"/>
  <c r="CD87" i="9"/>
  <c r="CD88" i="9"/>
  <c r="CD89" i="9"/>
  <c r="CD90" i="9"/>
  <c r="CD91" i="9"/>
  <c r="X92" i="9"/>
  <c r="CD92" i="9" s="1"/>
  <c r="X94" i="9"/>
  <c r="CD94" i="9" s="1"/>
  <c r="X95" i="9"/>
  <c r="CD95" i="9" s="1"/>
  <c r="X96" i="9"/>
  <c r="X117" i="9" s="1"/>
  <c r="CD117" i="9" s="1"/>
  <c r="X97" i="9"/>
  <c r="CD97" i="9" s="1"/>
  <c r="X98" i="9"/>
  <c r="CD98" i="9" s="1"/>
  <c r="CD101" i="9"/>
  <c r="CD102" i="9"/>
  <c r="CD103" i="9"/>
  <c r="CD104" i="9"/>
  <c r="CD105" i="9"/>
  <c r="CD106" i="9"/>
  <c r="CD108" i="9"/>
  <c r="CD109" i="9"/>
  <c r="CD110" i="9"/>
  <c r="CD111" i="9"/>
  <c r="CD112" i="9"/>
  <c r="X113" i="9"/>
  <c r="CD113" i="9" s="1"/>
  <c r="CD122" i="9"/>
  <c r="CD123" i="9"/>
  <c r="CD124" i="9"/>
  <c r="CD125" i="9"/>
  <c r="CD126" i="9"/>
  <c r="X127" i="9"/>
  <c r="CD127" i="9" s="1"/>
  <c r="CD129" i="9"/>
  <c r="CD130" i="9"/>
  <c r="CD131" i="9"/>
  <c r="CD132" i="9"/>
  <c r="CD133" i="9"/>
  <c r="X134" i="9"/>
  <c r="CD134" i="9" s="1"/>
  <c r="CD136" i="9"/>
  <c r="CD137" i="9"/>
  <c r="CD138" i="9"/>
  <c r="CD139" i="9"/>
  <c r="CD140" i="9"/>
  <c r="X141" i="9"/>
  <c r="L141" i="9"/>
  <c r="X141" i="8"/>
  <c r="CD141" i="8" s="1"/>
  <c r="CC10" i="8"/>
  <c r="CC11" i="8"/>
  <c r="CC12" i="8"/>
  <c r="CC13" i="8"/>
  <c r="CC14" i="8"/>
  <c r="CC15" i="8"/>
  <c r="CC17" i="8"/>
  <c r="CC18" i="8"/>
  <c r="CC19" i="8"/>
  <c r="CC20" i="8"/>
  <c r="CC21" i="8"/>
  <c r="CC22" i="8"/>
  <c r="CC24" i="8"/>
  <c r="CC25" i="8"/>
  <c r="CC26" i="8"/>
  <c r="CC27" i="8"/>
  <c r="CC28" i="8"/>
  <c r="CC29" i="8"/>
  <c r="CC31" i="8"/>
  <c r="CC32" i="8"/>
  <c r="CC33" i="8"/>
  <c r="CC34" i="8"/>
  <c r="CC35" i="8"/>
  <c r="CC36" i="8"/>
  <c r="CC38" i="8"/>
  <c r="CC39" i="8"/>
  <c r="CC40" i="8"/>
  <c r="CC41" i="8"/>
  <c r="CC42" i="8"/>
  <c r="CC43" i="8"/>
  <c r="CC45" i="8"/>
  <c r="CC46" i="8"/>
  <c r="CC47" i="8"/>
  <c r="CC48" i="8"/>
  <c r="CC49" i="8"/>
  <c r="CC50" i="8"/>
  <c r="CC52" i="8"/>
  <c r="CC53" i="8"/>
  <c r="CC54" i="8"/>
  <c r="CC55" i="8"/>
  <c r="CC56" i="8"/>
  <c r="CC57" i="8"/>
  <c r="CC59" i="8"/>
  <c r="CC60" i="8"/>
  <c r="CC61" i="8"/>
  <c r="CC62" i="8"/>
  <c r="CC63" i="8"/>
  <c r="CC64" i="8"/>
  <c r="CC66" i="8"/>
  <c r="CC67" i="8"/>
  <c r="CC68" i="8"/>
  <c r="CC69" i="8"/>
  <c r="CC70" i="8"/>
  <c r="CC71" i="8"/>
  <c r="CC73" i="8"/>
  <c r="CC74" i="8"/>
  <c r="CC75" i="8"/>
  <c r="CC76" i="8"/>
  <c r="CC77" i="8"/>
  <c r="CC78" i="8"/>
  <c r="CC80" i="8"/>
  <c r="CC81" i="8"/>
  <c r="CC82" i="8"/>
  <c r="CC83" i="8"/>
  <c r="CC84" i="8"/>
  <c r="CC85" i="8"/>
  <c r="CC87" i="8"/>
  <c r="CC88" i="8"/>
  <c r="CC89" i="8"/>
  <c r="CC90" i="8"/>
  <c r="CC91" i="8"/>
  <c r="CC92" i="8"/>
  <c r="CC94" i="8"/>
  <c r="CC95" i="8"/>
  <c r="CC96" i="8"/>
  <c r="CC97" i="8"/>
  <c r="CC98" i="8"/>
  <c r="CC99" i="8"/>
  <c r="CC101" i="8"/>
  <c r="CC102" i="8"/>
  <c r="CC103" i="8"/>
  <c r="CC104" i="8"/>
  <c r="CC105" i="8"/>
  <c r="CC108" i="8"/>
  <c r="CC109" i="8"/>
  <c r="CC110" i="8"/>
  <c r="CC111" i="8"/>
  <c r="CC112" i="8"/>
  <c r="CC122" i="8"/>
  <c r="CC123" i="8"/>
  <c r="CC124" i="8"/>
  <c r="CC125" i="8"/>
  <c r="CC126" i="8"/>
  <c r="CC129" i="8"/>
  <c r="CC130" i="8"/>
  <c r="CC131" i="8"/>
  <c r="CC132" i="8"/>
  <c r="CC133" i="8"/>
  <c r="CC136" i="8"/>
  <c r="CC137" i="8"/>
  <c r="CC138" i="8"/>
  <c r="CC139" i="8"/>
  <c r="CC140" i="8"/>
  <c r="CC10" i="7"/>
  <c r="CC11" i="7"/>
  <c r="CC12" i="7"/>
  <c r="CC13" i="7"/>
  <c r="CC14" i="7"/>
  <c r="CC15" i="7"/>
  <c r="CC17" i="7"/>
  <c r="CC18" i="7"/>
  <c r="CC19" i="7"/>
  <c r="CC20" i="7"/>
  <c r="CC21" i="7"/>
  <c r="CC22" i="7"/>
  <c r="CC24" i="7"/>
  <c r="CC25" i="7"/>
  <c r="CC26" i="7"/>
  <c r="CC27" i="7"/>
  <c r="CC28" i="7"/>
  <c r="CC29" i="7"/>
  <c r="CC31" i="7"/>
  <c r="CC32" i="7"/>
  <c r="CC33" i="7"/>
  <c r="CC34" i="7"/>
  <c r="CC35" i="7"/>
  <c r="CC36" i="7"/>
  <c r="CC38" i="7"/>
  <c r="CC39" i="7"/>
  <c r="CC40" i="7"/>
  <c r="CC41" i="7"/>
  <c r="CC42" i="7"/>
  <c r="CC43" i="7"/>
  <c r="CC45" i="7"/>
  <c r="CC46" i="7"/>
  <c r="CC47" i="7"/>
  <c r="CC48" i="7"/>
  <c r="CC49" i="7"/>
  <c r="CC50" i="7"/>
  <c r="CC52" i="7"/>
  <c r="CC53" i="7"/>
  <c r="CC54" i="7"/>
  <c r="CC55" i="7"/>
  <c r="CC56" i="7"/>
  <c r="CC57" i="7"/>
  <c r="CC59" i="7"/>
  <c r="CC60" i="7"/>
  <c r="CC61" i="7"/>
  <c r="CC62" i="7"/>
  <c r="CC63" i="7"/>
  <c r="CC64" i="7"/>
  <c r="CC66" i="7"/>
  <c r="CC67" i="7"/>
  <c r="CC68" i="7"/>
  <c r="CC69" i="7"/>
  <c r="CC70" i="7"/>
  <c r="CC71" i="7"/>
  <c r="CC73" i="7"/>
  <c r="CC74" i="7"/>
  <c r="CC75" i="7"/>
  <c r="CC76" i="7"/>
  <c r="CC77" i="7"/>
  <c r="CC78" i="7"/>
  <c r="CC80" i="7"/>
  <c r="CC81" i="7"/>
  <c r="CC82" i="7"/>
  <c r="CC83" i="7"/>
  <c r="CC84" i="7"/>
  <c r="CC85" i="7"/>
  <c r="CC87" i="7"/>
  <c r="CC88" i="7"/>
  <c r="CC89" i="7"/>
  <c r="CC90" i="7"/>
  <c r="CC91" i="7"/>
  <c r="CC92" i="7"/>
  <c r="CC94" i="7"/>
  <c r="CC95" i="7"/>
  <c r="CC96" i="7"/>
  <c r="CC97" i="7"/>
  <c r="CC98" i="7"/>
  <c r="CC99" i="7"/>
  <c r="CC101" i="7"/>
  <c r="CC102" i="7"/>
  <c r="CC103" i="7"/>
  <c r="CC104" i="7"/>
  <c r="CC105" i="7"/>
  <c r="CC108" i="7"/>
  <c r="CC109" i="7"/>
  <c r="CC110" i="7"/>
  <c r="CC111" i="7"/>
  <c r="CC112" i="7"/>
  <c r="W113" i="7"/>
  <c r="CC113" i="7" s="1"/>
  <c r="W115" i="7"/>
  <c r="CC115" i="7" s="1"/>
  <c r="W116" i="7"/>
  <c r="CC116" i="7" s="1"/>
  <c r="W117" i="7"/>
  <c r="CC117" i="7" s="1"/>
  <c r="W118" i="7"/>
  <c r="CC118" i="7" s="1"/>
  <c r="W119" i="7"/>
  <c r="CC119" i="7" s="1"/>
  <c r="CC122" i="7"/>
  <c r="CC123" i="7"/>
  <c r="CC124" i="7"/>
  <c r="CC125" i="7"/>
  <c r="CC126" i="7"/>
  <c r="W127" i="7"/>
  <c r="CC127" i="7" s="1"/>
  <c r="CC129" i="7"/>
  <c r="CC130" i="7"/>
  <c r="CC131" i="7"/>
  <c r="CC132" i="7"/>
  <c r="CC133" i="7"/>
  <c r="W134" i="7"/>
  <c r="CC134" i="7" s="1"/>
  <c r="CC136" i="7"/>
  <c r="CC137" i="7"/>
  <c r="CC138" i="7"/>
  <c r="CC139" i="7"/>
  <c r="CC140" i="7"/>
  <c r="W141" i="7"/>
  <c r="CC141" i="7" s="1"/>
  <c r="CC10" i="9"/>
  <c r="CC11" i="9"/>
  <c r="CC12" i="9"/>
  <c r="CC13" i="9"/>
  <c r="CC14" i="9"/>
  <c r="CC15" i="9"/>
  <c r="CC17" i="9"/>
  <c r="CC18" i="9"/>
  <c r="CC19" i="9"/>
  <c r="CC20" i="9"/>
  <c r="CC21" i="9"/>
  <c r="CC22" i="9"/>
  <c r="CC24" i="9"/>
  <c r="CC25" i="9"/>
  <c r="CC26" i="9"/>
  <c r="CC27" i="9"/>
  <c r="CC28" i="9"/>
  <c r="CC29" i="9"/>
  <c r="CC31" i="9"/>
  <c r="CC32" i="9"/>
  <c r="CC33" i="9"/>
  <c r="CC34" i="9"/>
  <c r="CC35" i="9"/>
  <c r="CC36" i="9"/>
  <c r="CC38" i="9"/>
  <c r="CC39" i="9"/>
  <c r="CC40" i="9"/>
  <c r="CC41" i="9"/>
  <c r="CC42" i="9"/>
  <c r="CC43" i="9"/>
  <c r="CC45" i="9"/>
  <c r="CC46" i="9"/>
  <c r="CC47" i="9"/>
  <c r="CC48" i="9"/>
  <c r="CC49" i="9"/>
  <c r="CC50" i="9"/>
  <c r="CC52" i="9"/>
  <c r="CC53" i="9"/>
  <c r="CC54" i="9"/>
  <c r="CC55" i="9"/>
  <c r="CC56" i="9"/>
  <c r="CC57" i="9"/>
  <c r="CC59" i="9"/>
  <c r="CC60" i="9"/>
  <c r="CC61" i="9"/>
  <c r="CC62" i="9"/>
  <c r="CC63" i="9"/>
  <c r="CC64" i="9"/>
  <c r="CC66" i="9"/>
  <c r="CC67" i="9"/>
  <c r="CC68" i="9"/>
  <c r="CC69" i="9"/>
  <c r="CC70" i="9"/>
  <c r="CC71" i="9"/>
  <c r="CC73" i="9"/>
  <c r="CC74" i="9"/>
  <c r="CC75" i="9"/>
  <c r="CC76" i="9"/>
  <c r="CC77" i="9"/>
  <c r="CC78" i="9"/>
  <c r="CC80" i="9"/>
  <c r="CC81" i="9"/>
  <c r="CC82" i="9"/>
  <c r="CC83" i="9"/>
  <c r="CC84" i="9"/>
  <c r="CC85" i="9"/>
  <c r="CC87" i="9"/>
  <c r="CC88" i="9"/>
  <c r="CC89" i="9"/>
  <c r="CC90" i="9"/>
  <c r="CC91" i="9"/>
  <c r="CC92" i="9"/>
  <c r="CC94" i="9"/>
  <c r="CC95" i="9"/>
  <c r="CC96" i="9"/>
  <c r="CC97" i="9"/>
  <c r="CC98" i="9"/>
  <c r="CC99" i="9"/>
  <c r="CC101" i="9"/>
  <c r="CC102" i="9"/>
  <c r="CC103" i="9"/>
  <c r="CC104" i="9"/>
  <c r="CC105" i="9"/>
  <c r="W106" i="9"/>
  <c r="CC106" i="9" s="1"/>
  <c r="CC108" i="9"/>
  <c r="CC109" i="9"/>
  <c r="CC110" i="9"/>
  <c r="CC111" i="9"/>
  <c r="CC112" i="9"/>
  <c r="W113" i="9"/>
  <c r="CC113" i="9" s="1"/>
  <c r="W115" i="9"/>
  <c r="CC115" i="9" s="1"/>
  <c r="W116" i="9"/>
  <c r="CC116" i="9" s="1"/>
  <c r="W117" i="9"/>
  <c r="CC117" i="9" s="1"/>
  <c r="W118" i="9"/>
  <c r="CC118" i="9" s="1"/>
  <c r="W119" i="9"/>
  <c r="CC119" i="9" s="1"/>
  <c r="CC122" i="9"/>
  <c r="CC123" i="9"/>
  <c r="CC124" i="9"/>
  <c r="CC125" i="9"/>
  <c r="CC126" i="9"/>
  <c r="W127" i="9"/>
  <c r="CC127" i="9" s="1"/>
  <c r="CC129" i="9"/>
  <c r="CC130" i="9"/>
  <c r="CC131" i="9"/>
  <c r="CC132" i="9"/>
  <c r="CC133" i="9"/>
  <c r="W134" i="9"/>
  <c r="CC134" i="9" s="1"/>
  <c r="CC136" i="9"/>
  <c r="CC137" i="9"/>
  <c r="CC138" i="9"/>
  <c r="CC139" i="9"/>
  <c r="CC140" i="9"/>
  <c r="W141" i="9"/>
  <c r="K141" i="9"/>
  <c r="V116" i="8"/>
  <c r="CB116" i="8" s="1"/>
  <c r="W119" i="8"/>
  <c r="CC119" i="8" s="1"/>
  <c r="W118" i="8"/>
  <c r="CC118" i="8" s="1"/>
  <c r="W117" i="8"/>
  <c r="CC117" i="8" s="1"/>
  <c r="W116" i="8"/>
  <c r="CC116" i="8" s="1"/>
  <c r="W115" i="8"/>
  <c r="CC115" i="8" s="1"/>
  <c r="W113" i="8"/>
  <c r="CC113" i="8" s="1"/>
  <c r="W106" i="8"/>
  <c r="CC106" i="8" s="1"/>
  <c r="W134" i="8"/>
  <c r="CC134" i="8" s="1"/>
  <c r="V115" i="8"/>
  <c r="CB115" i="8" s="1"/>
  <c r="V117" i="8"/>
  <c r="CB117" i="8" s="1"/>
  <c r="V118" i="8"/>
  <c r="CB118" i="8" s="1"/>
  <c r="V119" i="8"/>
  <c r="CB119" i="8" s="1"/>
  <c r="V113" i="8"/>
  <c r="CB113" i="8" s="1"/>
  <c r="V106" i="8"/>
  <c r="V120" i="8" s="1"/>
  <c r="CB120" i="8" s="1"/>
  <c r="W141" i="8"/>
  <c r="CC141" i="8" s="1"/>
  <c r="CB10" i="8"/>
  <c r="CB11" i="8"/>
  <c r="CB12" i="8"/>
  <c r="CB13" i="8"/>
  <c r="CB14" i="8"/>
  <c r="CB15" i="8"/>
  <c r="CB17" i="8"/>
  <c r="CB18" i="8"/>
  <c r="CB19" i="8"/>
  <c r="CB20" i="8"/>
  <c r="CB21" i="8"/>
  <c r="CB22" i="8"/>
  <c r="CB24" i="8"/>
  <c r="CB25" i="8"/>
  <c r="CB26" i="8"/>
  <c r="CB27" i="8"/>
  <c r="CB28" i="8"/>
  <c r="CB29" i="8"/>
  <c r="CB31" i="8"/>
  <c r="CB32" i="8"/>
  <c r="CB33" i="8"/>
  <c r="CB34" i="8"/>
  <c r="CB35" i="8"/>
  <c r="CB36" i="8"/>
  <c r="CB38" i="8"/>
  <c r="CB39" i="8"/>
  <c r="CB40" i="8"/>
  <c r="CB41" i="8"/>
  <c r="CB42" i="8"/>
  <c r="CB43" i="8"/>
  <c r="CB45" i="8"/>
  <c r="CB46" i="8"/>
  <c r="CB47" i="8"/>
  <c r="CB48" i="8"/>
  <c r="CB49" i="8"/>
  <c r="CB50" i="8"/>
  <c r="CB52" i="8"/>
  <c r="CB53" i="8"/>
  <c r="CB54" i="8"/>
  <c r="CB55" i="8"/>
  <c r="CB56" i="8"/>
  <c r="CB57" i="8"/>
  <c r="CB59" i="8"/>
  <c r="CB60" i="8"/>
  <c r="CB61" i="8"/>
  <c r="CB62" i="8"/>
  <c r="CB63" i="8"/>
  <c r="CB64" i="8"/>
  <c r="CB66" i="8"/>
  <c r="CB67" i="8"/>
  <c r="CB68" i="8"/>
  <c r="CB69" i="8"/>
  <c r="CB70" i="8"/>
  <c r="CB71" i="8"/>
  <c r="CB73" i="8"/>
  <c r="CB74" i="8"/>
  <c r="CB75" i="8"/>
  <c r="CB76" i="8"/>
  <c r="CB77" i="8"/>
  <c r="CB78" i="8"/>
  <c r="CB80" i="8"/>
  <c r="CB81" i="8"/>
  <c r="CB82" i="8"/>
  <c r="CB83" i="8"/>
  <c r="CB84" i="8"/>
  <c r="CB85" i="8"/>
  <c r="CB87" i="8"/>
  <c r="CB88" i="8"/>
  <c r="CB89" i="8"/>
  <c r="CB90" i="8"/>
  <c r="CB91" i="8"/>
  <c r="CB92" i="8"/>
  <c r="CB94" i="8"/>
  <c r="CB95" i="8"/>
  <c r="CB96" i="8"/>
  <c r="CB97" i="8"/>
  <c r="CB98" i="8"/>
  <c r="CB99" i="8"/>
  <c r="CB101" i="8"/>
  <c r="CB102" i="8"/>
  <c r="CB103" i="8"/>
  <c r="CB104" i="8"/>
  <c r="CB105" i="8"/>
  <c r="CB108" i="8"/>
  <c r="CB109" i="8"/>
  <c r="CB110" i="8"/>
  <c r="CB111" i="8"/>
  <c r="CB112" i="8"/>
  <c r="CB122" i="8"/>
  <c r="CB123" i="8"/>
  <c r="CB124" i="8"/>
  <c r="CB125" i="8"/>
  <c r="CB126" i="8"/>
  <c r="CB129" i="8"/>
  <c r="CB130" i="8"/>
  <c r="CB131" i="8"/>
  <c r="CB132" i="8"/>
  <c r="CB133" i="8"/>
  <c r="CB134" i="8"/>
  <c r="CB136" i="8"/>
  <c r="CB137" i="8"/>
  <c r="CB138" i="8"/>
  <c r="CB139" i="8"/>
  <c r="CB140" i="8"/>
  <c r="CB10" i="7"/>
  <c r="CB11" i="7"/>
  <c r="CB12" i="7"/>
  <c r="CB13" i="7"/>
  <c r="CB14" i="7"/>
  <c r="CB15" i="7"/>
  <c r="CB17" i="7"/>
  <c r="CB18" i="7"/>
  <c r="CB19" i="7"/>
  <c r="CB20" i="7"/>
  <c r="CB21" i="7"/>
  <c r="CB22" i="7"/>
  <c r="CB24" i="7"/>
  <c r="CB25" i="7"/>
  <c r="CB26" i="7"/>
  <c r="CB27" i="7"/>
  <c r="CB28" i="7"/>
  <c r="CB29" i="7"/>
  <c r="CB31" i="7"/>
  <c r="CB32" i="7"/>
  <c r="CB33" i="7"/>
  <c r="CB34" i="7"/>
  <c r="CB35" i="7"/>
  <c r="CB36" i="7"/>
  <c r="CB38" i="7"/>
  <c r="CB39" i="7"/>
  <c r="CB40" i="7"/>
  <c r="CB41" i="7"/>
  <c r="CB42" i="7"/>
  <c r="CB43" i="7"/>
  <c r="CB45" i="7"/>
  <c r="CB46" i="7"/>
  <c r="CB47" i="7"/>
  <c r="CB48" i="7"/>
  <c r="CB49" i="7"/>
  <c r="CB50" i="7"/>
  <c r="CB52" i="7"/>
  <c r="CB53" i="7"/>
  <c r="CB54" i="7"/>
  <c r="CB55" i="7"/>
  <c r="CB56" i="7"/>
  <c r="CB57" i="7"/>
  <c r="CB59" i="7"/>
  <c r="CB60" i="7"/>
  <c r="CB61" i="7"/>
  <c r="CB62" i="7"/>
  <c r="CB63" i="7"/>
  <c r="CB64" i="7"/>
  <c r="CB66" i="7"/>
  <c r="CB67" i="7"/>
  <c r="CB68" i="7"/>
  <c r="CB69" i="7"/>
  <c r="CB70" i="7"/>
  <c r="CB71" i="7"/>
  <c r="CB73" i="7"/>
  <c r="CB74" i="7"/>
  <c r="CB75" i="7"/>
  <c r="CB76" i="7"/>
  <c r="CB77" i="7"/>
  <c r="CB78" i="7"/>
  <c r="CB80" i="7"/>
  <c r="CB81" i="7"/>
  <c r="CB82" i="7"/>
  <c r="CB83" i="7"/>
  <c r="CB84" i="7"/>
  <c r="CB85" i="7"/>
  <c r="CB87" i="7"/>
  <c r="CB88" i="7"/>
  <c r="CB89" i="7"/>
  <c r="CB90" i="7"/>
  <c r="CB91" i="7"/>
  <c r="CB92" i="7"/>
  <c r="CB94" i="7"/>
  <c r="CB95" i="7"/>
  <c r="CB96" i="7"/>
  <c r="CB97" i="7"/>
  <c r="CB98" i="7"/>
  <c r="CB99" i="7"/>
  <c r="CB101" i="7"/>
  <c r="CB102" i="7"/>
  <c r="CB103" i="7"/>
  <c r="CB104" i="7"/>
  <c r="CB105" i="7"/>
  <c r="V106" i="7"/>
  <c r="CB106" i="7" s="1"/>
  <c r="CB108" i="7"/>
  <c r="CB109" i="7"/>
  <c r="CB110" i="7"/>
  <c r="CB111" i="7"/>
  <c r="CB112" i="7"/>
  <c r="V113" i="7"/>
  <c r="CB113" i="7" s="1"/>
  <c r="V115" i="7"/>
  <c r="CB115" i="7" s="1"/>
  <c r="V116" i="7"/>
  <c r="CB116" i="7" s="1"/>
  <c r="V117" i="7"/>
  <c r="CB117" i="7" s="1"/>
  <c r="V118" i="7"/>
  <c r="CB118" i="7" s="1"/>
  <c r="V119" i="7"/>
  <c r="CB119" i="7" s="1"/>
  <c r="CB122" i="7"/>
  <c r="CB123" i="7"/>
  <c r="CB124" i="7"/>
  <c r="CB125" i="7"/>
  <c r="CB126" i="7"/>
  <c r="V127" i="7"/>
  <c r="CB127" i="7" s="1"/>
  <c r="CB129" i="7"/>
  <c r="CB130" i="7"/>
  <c r="CB131" i="7"/>
  <c r="CB132" i="7"/>
  <c r="CB133" i="7"/>
  <c r="CB134" i="7"/>
  <c r="CB136" i="7"/>
  <c r="CB137" i="7"/>
  <c r="CB138" i="7"/>
  <c r="CB139" i="7"/>
  <c r="CB140" i="7"/>
  <c r="V141" i="7"/>
  <c r="CB141" i="7" s="1"/>
  <c r="CB10" i="9"/>
  <c r="CB11" i="9"/>
  <c r="CB12" i="9"/>
  <c r="CB13" i="9"/>
  <c r="CB14" i="9"/>
  <c r="CB15" i="9"/>
  <c r="CB17" i="9"/>
  <c r="CB18" i="9"/>
  <c r="CB19" i="9"/>
  <c r="CB20" i="9"/>
  <c r="CB21" i="9"/>
  <c r="CB22" i="9"/>
  <c r="CB24" i="9"/>
  <c r="CB25" i="9"/>
  <c r="CB26" i="9"/>
  <c r="CB27" i="9"/>
  <c r="CB28" i="9"/>
  <c r="CB29" i="9"/>
  <c r="CB31" i="9"/>
  <c r="CB32" i="9"/>
  <c r="CB33" i="9"/>
  <c r="CB34" i="9"/>
  <c r="CB35" i="9"/>
  <c r="CB36" i="9"/>
  <c r="CB38" i="9"/>
  <c r="CB39" i="9"/>
  <c r="CB40" i="9"/>
  <c r="CB41" i="9"/>
  <c r="CB42" i="9"/>
  <c r="CB43" i="9"/>
  <c r="CB45" i="9"/>
  <c r="CB46" i="9"/>
  <c r="CB47" i="9"/>
  <c r="CB48" i="9"/>
  <c r="CB49" i="9"/>
  <c r="CB50" i="9"/>
  <c r="CB52" i="9"/>
  <c r="CB53" i="9"/>
  <c r="CB54" i="9"/>
  <c r="CB55" i="9"/>
  <c r="CB56" i="9"/>
  <c r="CB57" i="9"/>
  <c r="CB59" i="9"/>
  <c r="CB60" i="9"/>
  <c r="CB61" i="9"/>
  <c r="CB62" i="9"/>
  <c r="CB63" i="9"/>
  <c r="CB64" i="9"/>
  <c r="CB66" i="9"/>
  <c r="CB67" i="9"/>
  <c r="CB68" i="9"/>
  <c r="CB69" i="9"/>
  <c r="CB70" i="9"/>
  <c r="CB71" i="9"/>
  <c r="CB73" i="9"/>
  <c r="CB74" i="9"/>
  <c r="CB75" i="9"/>
  <c r="CB76" i="9"/>
  <c r="CB77" i="9"/>
  <c r="CB78" i="9"/>
  <c r="CB80" i="9"/>
  <c r="CB81" i="9"/>
  <c r="CB82" i="9"/>
  <c r="CB83" i="9"/>
  <c r="CB84" i="9"/>
  <c r="CB85" i="9"/>
  <c r="CB87" i="9"/>
  <c r="CB88" i="9"/>
  <c r="CB89" i="9"/>
  <c r="CB90" i="9"/>
  <c r="CB91" i="9"/>
  <c r="CB92" i="9"/>
  <c r="CB94" i="9"/>
  <c r="CB95" i="9"/>
  <c r="CB96" i="9"/>
  <c r="CB97" i="9"/>
  <c r="CB98" i="9"/>
  <c r="CB99" i="9"/>
  <c r="CB101" i="9"/>
  <c r="CB102" i="9"/>
  <c r="CB103" i="9"/>
  <c r="CB104" i="9"/>
  <c r="CB105" i="9"/>
  <c r="CB108" i="9"/>
  <c r="CB109" i="9"/>
  <c r="CB110" i="9"/>
  <c r="CB111" i="9"/>
  <c r="CB112" i="9"/>
  <c r="CB122" i="9"/>
  <c r="CB123" i="9"/>
  <c r="CB124" i="9"/>
  <c r="CB125" i="9"/>
  <c r="CB126" i="9"/>
  <c r="CB129" i="9"/>
  <c r="CB130" i="9"/>
  <c r="CB131" i="9"/>
  <c r="CB132" i="9"/>
  <c r="CB133" i="9"/>
  <c r="CB134" i="9"/>
  <c r="CB136" i="9"/>
  <c r="CB137" i="9"/>
  <c r="CB138" i="9"/>
  <c r="CB139" i="9"/>
  <c r="CB140" i="9"/>
  <c r="V115" i="9"/>
  <c r="CB115" i="9" s="1"/>
  <c r="V116" i="9"/>
  <c r="CB116" i="9" s="1"/>
  <c r="V117" i="9"/>
  <c r="CB117" i="9" s="1"/>
  <c r="V118" i="9"/>
  <c r="CB118" i="9" s="1"/>
  <c r="V119" i="9"/>
  <c r="CB119" i="9" s="1"/>
  <c r="V106" i="9"/>
  <c r="V120" i="9" s="1"/>
  <c r="CB120" i="9" s="1"/>
  <c r="V113" i="9"/>
  <c r="CB113" i="9" s="1"/>
  <c r="BZ10" i="8"/>
  <c r="CA10" i="8"/>
  <c r="BZ11" i="8"/>
  <c r="CA11" i="8"/>
  <c r="BZ12" i="8"/>
  <c r="CA12" i="8"/>
  <c r="BZ13" i="8"/>
  <c r="CA13" i="8"/>
  <c r="BZ14" i="8"/>
  <c r="CA14" i="8"/>
  <c r="CA15" i="8"/>
  <c r="CA17" i="8"/>
  <c r="CA18" i="8"/>
  <c r="CA19" i="8"/>
  <c r="CA20" i="8"/>
  <c r="CA21" i="8"/>
  <c r="CA22" i="8"/>
  <c r="BZ24" i="8"/>
  <c r="CA24" i="8"/>
  <c r="BZ25" i="8"/>
  <c r="CA25" i="8"/>
  <c r="BZ26" i="8"/>
  <c r="CA26" i="8"/>
  <c r="BZ27" i="8"/>
  <c r="CA27" i="8"/>
  <c r="BZ28" i="8"/>
  <c r="CA28" i="8"/>
  <c r="CA29" i="8"/>
  <c r="BZ31" i="8"/>
  <c r="CA31" i="8"/>
  <c r="BZ32" i="8"/>
  <c r="CA32" i="8"/>
  <c r="BZ33" i="8"/>
  <c r="CA33" i="8"/>
  <c r="BZ34" i="8"/>
  <c r="CA34" i="8"/>
  <c r="BZ35" i="8"/>
  <c r="CA35" i="8"/>
  <c r="CA36" i="8"/>
  <c r="BZ38" i="8"/>
  <c r="CA38" i="8"/>
  <c r="BZ39" i="8"/>
  <c r="CA39" i="8"/>
  <c r="BZ40" i="8"/>
  <c r="CA40" i="8"/>
  <c r="BZ41" i="8"/>
  <c r="CA41" i="8"/>
  <c r="BZ42" i="8"/>
  <c r="CA42" i="8"/>
  <c r="CA43" i="8"/>
  <c r="BZ45" i="8"/>
  <c r="CA45" i="8"/>
  <c r="BZ46" i="8"/>
  <c r="CA46" i="8"/>
  <c r="BZ47" i="8"/>
  <c r="CA47" i="8"/>
  <c r="BZ48" i="8"/>
  <c r="CA48" i="8"/>
  <c r="BZ49" i="8"/>
  <c r="CA49" i="8"/>
  <c r="CA50" i="8"/>
  <c r="BZ52" i="8"/>
  <c r="CA52" i="8"/>
  <c r="BZ53" i="8"/>
  <c r="CA53" i="8"/>
  <c r="BZ54" i="8"/>
  <c r="CA54" i="8"/>
  <c r="BZ55" i="8"/>
  <c r="CA55" i="8"/>
  <c r="BZ56" i="8"/>
  <c r="CA56" i="8"/>
  <c r="CA57" i="8"/>
  <c r="BZ59" i="8"/>
  <c r="CA59" i="8"/>
  <c r="BZ60" i="8"/>
  <c r="CA60" i="8"/>
  <c r="BZ61" i="8"/>
  <c r="CA61" i="8"/>
  <c r="BZ62" i="8"/>
  <c r="CA62" i="8"/>
  <c r="BZ63" i="8"/>
  <c r="CA63" i="8"/>
  <c r="CA64" i="8"/>
  <c r="CA66" i="8"/>
  <c r="CA67" i="8"/>
  <c r="CA68" i="8"/>
  <c r="CA69" i="8"/>
  <c r="CA70" i="8"/>
  <c r="CA71" i="8"/>
  <c r="BZ73" i="8"/>
  <c r="CA73" i="8"/>
  <c r="BZ74" i="8"/>
  <c r="CA74" i="8"/>
  <c r="BZ75" i="8"/>
  <c r="CA75" i="8"/>
  <c r="BZ76" i="8"/>
  <c r="CA76" i="8"/>
  <c r="BZ77" i="8"/>
  <c r="CA77" i="8"/>
  <c r="CA78" i="8"/>
  <c r="BZ80" i="8"/>
  <c r="CA80" i="8"/>
  <c r="BZ81" i="8"/>
  <c r="CA81" i="8"/>
  <c r="BZ82" i="8"/>
  <c r="CA82" i="8"/>
  <c r="BZ83" i="8"/>
  <c r="CA83" i="8"/>
  <c r="BZ84" i="8"/>
  <c r="CA84" i="8"/>
  <c r="CA85" i="8"/>
  <c r="BZ87" i="8"/>
  <c r="CA87" i="8"/>
  <c r="BZ88" i="8"/>
  <c r="CA88" i="8"/>
  <c r="BZ89" i="8"/>
  <c r="CA89" i="8"/>
  <c r="BZ90" i="8"/>
  <c r="CA90" i="8"/>
  <c r="BZ91" i="8"/>
  <c r="CA91" i="8"/>
  <c r="BZ92" i="8"/>
  <c r="CA92" i="8"/>
  <c r="CA94" i="8"/>
  <c r="CA95" i="8"/>
  <c r="CA96" i="8"/>
  <c r="CA97" i="8"/>
  <c r="CA98" i="8"/>
  <c r="CA99" i="8"/>
  <c r="BZ101" i="8"/>
  <c r="CA101" i="8"/>
  <c r="BZ102" i="8"/>
  <c r="CA102" i="8"/>
  <c r="BZ103" i="8"/>
  <c r="CA103" i="8"/>
  <c r="BZ104" i="8"/>
  <c r="CA104" i="8"/>
  <c r="BZ105" i="8"/>
  <c r="CA105" i="8"/>
  <c r="BZ108" i="8"/>
  <c r="CA108" i="8"/>
  <c r="BZ109" i="8"/>
  <c r="CA109" i="8"/>
  <c r="BZ110" i="8"/>
  <c r="CA110" i="8"/>
  <c r="BZ111" i="8"/>
  <c r="CA111" i="8"/>
  <c r="BZ112" i="8"/>
  <c r="CA112" i="8"/>
  <c r="BZ122" i="8"/>
  <c r="CA122" i="8"/>
  <c r="BZ123" i="8"/>
  <c r="CA123" i="8"/>
  <c r="BZ124" i="8"/>
  <c r="CA124" i="8"/>
  <c r="BZ125" i="8"/>
  <c r="CA125" i="8"/>
  <c r="BZ126" i="8"/>
  <c r="CA126" i="8"/>
  <c r="BZ129" i="8"/>
  <c r="CA129" i="8"/>
  <c r="BZ130" i="8"/>
  <c r="CA130" i="8"/>
  <c r="BZ131" i="8"/>
  <c r="CA131" i="8"/>
  <c r="BZ132" i="8"/>
  <c r="CA132" i="8"/>
  <c r="BZ133" i="8"/>
  <c r="CA133" i="8"/>
  <c r="BZ134" i="8"/>
  <c r="CA134" i="8"/>
  <c r="BZ136" i="8"/>
  <c r="CA136" i="8"/>
  <c r="BZ137" i="8"/>
  <c r="CA137" i="8"/>
  <c r="BZ138" i="8"/>
  <c r="CA138" i="8"/>
  <c r="BZ139" i="8"/>
  <c r="CA139" i="8"/>
  <c r="BZ140" i="8"/>
  <c r="CA140" i="8"/>
  <c r="BY10" i="8"/>
  <c r="BZ10" i="7"/>
  <c r="CA10" i="7"/>
  <c r="BZ11" i="7"/>
  <c r="CA11" i="7"/>
  <c r="BZ12" i="7"/>
  <c r="CA12" i="7"/>
  <c r="BZ13" i="7"/>
  <c r="CA13" i="7"/>
  <c r="BZ14" i="7"/>
  <c r="CA14" i="7"/>
  <c r="CA15" i="7"/>
  <c r="BZ17" i="7"/>
  <c r="CA17" i="7"/>
  <c r="BZ18" i="7"/>
  <c r="CA18" i="7"/>
  <c r="BZ19" i="7"/>
  <c r="CA19" i="7"/>
  <c r="BZ20" i="7"/>
  <c r="CA20" i="7"/>
  <c r="BZ21" i="7"/>
  <c r="CA21" i="7"/>
  <c r="BZ22" i="7"/>
  <c r="CA22" i="7"/>
  <c r="BZ24" i="7"/>
  <c r="CA24" i="7"/>
  <c r="BZ25" i="7"/>
  <c r="CA25" i="7"/>
  <c r="BZ26" i="7"/>
  <c r="CA26" i="7"/>
  <c r="BZ27" i="7"/>
  <c r="CA27" i="7"/>
  <c r="BZ28" i="7"/>
  <c r="CA28" i="7"/>
  <c r="CA29" i="7"/>
  <c r="BZ31" i="7"/>
  <c r="CA31" i="7"/>
  <c r="BZ32" i="7"/>
  <c r="CA32" i="7"/>
  <c r="BZ33" i="7"/>
  <c r="CA33" i="7"/>
  <c r="BZ34" i="7"/>
  <c r="CA34" i="7"/>
  <c r="BZ35" i="7"/>
  <c r="CA35" i="7"/>
  <c r="CA36" i="7"/>
  <c r="BZ38" i="7"/>
  <c r="CA38" i="7"/>
  <c r="BZ39" i="7"/>
  <c r="CA39" i="7"/>
  <c r="BZ40" i="7"/>
  <c r="CA40" i="7"/>
  <c r="BZ41" i="7"/>
  <c r="CA41" i="7"/>
  <c r="BZ42" i="7"/>
  <c r="CA42" i="7"/>
  <c r="CA43" i="7"/>
  <c r="BZ45" i="7"/>
  <c r="CA45" i="7"/>
  <c r="BZ46" i="7"/>
  <c r="CA46" i="7"/>
  <c r="BZ47" i="7"/>
  <c r="CA47" i="7"/>
  <c r="BZ48" i="7"/>
  <c r="CA48" i="7"/>
  <c r="BZ49" i="7"/>
  <c r="CA49" i="7"/>
  <c r="CA50" i="7"/>
  <c r="BZ52" i="7"/>
  <c r="CA52" i="7"/>
  <c r="BZ53" i="7"/>
  <c r="CA53" i="7"/>
  <c r="BZ54" i="7"/>
  <c r="CA54" i="7"/>
  <c r="BZ55" i="7"/>
  <c r="CA55" i="7"/>
  <c r="BZ56" i="7"/>
  <c r="CA56" i="7"/>
  <c r="CA57" i="7"/>
  <c r="BZ59" i="7"/>
  <c r="CA59" i="7"/>
  <c r="BZ60" i="7"/>
  <c r="CA60" i="7"/>
  <c r="BZ61" i="7"/>
  <c r="CA61" i="7"/>
  <c r="BZ62" i="7"/>
  <c r="CA62" i="7"/>
  <c r="BZ63" i="7"/>
  <c r="CA63" i="7"/>
  <c r="CA64" i="7"/>
  <c r="CA66" i="7"/>
  <c r="CA67" i="7"/>
  <c r="CA68" i="7"/>
  <c r="CA69" i="7"/>
  <c r="CA70" i="7"/>
  <c r="CA71" i="7"/>
  <c r="BZ73" i="7"/>
  <c r="CA73" i="7"/>
  <c r="BZ74" i="7"/>
  <c r="CA74" i="7"/>
  <c r="BZ75" i="7"/>
  <c r="CA75" i="7"/>
  <c r="BZ76" i="7"/>
  <c r="CA76" i="7"/>
  <c r="BZ77" i="7"/>
  <c r="CA77" i="7"/>
  <c r="CA78" i="7"/>
  <c r="BZ80" i="7"/>
  <c r="CA80" i="7"/>
  <c r="BZ81" i="7"/>
  <c r="CA81" i="7"/>
  <c r="BZ82" i="7"/>
  <c r="CA82" i="7"/>
  <c r="BZ83" i="7"/>
  <c r="CA83" i="7"/>
  <c r="BZ84" i="7"/>
  <c r="CA84" i="7"/>
  <c r="CA85" i="7"/>
  <c r="BZ87" i="7"/>
  <c r="CA87" i="7"/>
  <c r="BZ88" i="7"/>
  <c r="CA88" i="7"/>
  <c r="BZ89" i="7"/>
  <c r="CA89" i="7"/>
  <c r="BZ90" i="7"/>
  <c r="CA90" i="7"/>
  <c r="BZ91" i="7"/>
  <c r="CA91" i="7"/>
  <c r="CA92" i="7"/>
  <c r="CA94" i="7"/>
  <c r="CA95" i="7"/>
  <c r="CA96" i="7"/>
  <c r="CA97" i="7"/>
  <c r="CA98" i="7"/>
  <c r="CA99" i="7"/>
  <c r="BZ101" i="7"/>
  <c r="CA101" i="7"/>
  <c r="BZ102" i="7"/>
  <c r="CA102" i="7"/>
  <c r="BZ103" i="7"/>
  <c r="CA103" i="7"/>
  <c r="BZ104" i="7"/>
  <c r="CA104" i="7"/>
  <c r="BZ105" i="7"/>
  <c r="CA105" i="7"/>
  <c r="BZ108" i="7"/>
  <c r="CA108" i="7"/>
  <c r="BZ109" i="7"/>
  <c r="CA109" i="7"/>
  <c r="BZ110" i="7"/>
  <c r="CA110" i="7"/>
  <c r="BZ111" i="7"/>
  <c r="CA111" i="7"/>
  <c r="BZ112" i="7"/>
  <c r="CA112" i="7"/>
  <c r="BZ122" i="7"/>
  <c r="CA122" i="7"/>
  <c r="BZ123" i="7"/>
  <c r="CA123" i="7"/>
  <c r="BZ124" i="7"/>
  <c r="CA124" i="7"/>
  <c r="BZ125" i="7"/>
  <c r="CA125" i="7"/>
  <c r="BZ126" i="7"/>
  <c r="CA126" i="7"/>
  <c r="BZ129" i="7"/>
  <c r="CA129" i="7"/>
  <c r="BZ130" i="7"/>
  <c r="CA130" i="7"/>
  <c r="BZ131" i="7"/>
  <c r="CA131" i="7"/>
  <c r="BZ132" i="7"/>
  <c r="CA132" i="7"/>
  <c r="BZ133" i="7"/>
  <c r="CA133" i="7"/>
  <c r="BZ134" i="7"/>
  <c r="CA134" i="7"/>
  <c r="BZ136" i="7"/>
  <c r="CA136" i="7"/>
  <c r="BZ137" i="7"/>
  <c r="CA137" i="7"/>
  <c r="BZ138" i="7"/>
  <c r="CA138" i="7"/>
  <c r="BZ139" i="7"/>
  <c r="CA139" i="7"/>
  <c r="BZ140" i="7"/>
  <c r="CA140" i="7"/>
  <c r="CA10" i="9"/>
  <c r="CA11" i="9"/>
  <c r="CA12" i="9"/>
  <c r="CA13" i="9"/>
  <c r="CA14" i="9"/>
  <c r="CA15" i="9"/>
  <c r="CA17" i="9"/>
  <c r="CA18" i="9"/>
  <c r="CA19" i="9"/>
  <c r="CA20" i="9"/>
  <c r="CA21" i="9"/>
  <c r="CA22" i="9"/>
  <c r="CA24" i="9"/>
  <c r="CA25" i="9"/>
  <c r="CA26" i="9"/>
  <c r="CA27" i="9"/>
  <c r="CA28" i="9"/>
  <c r="CA29" i="9"/>
  <c r="CA31" i="9"/>
  <c r="CA32" i="9"/>
  <c r="CA33" i="9"/>
  <c r="CA34" i="9"/>
  <c r="CA35" i="9"/>
  <c r="CA36" i="9"/>
  <c r="CA38" i="9"/>
  <c r="CA39" i="9"/>
  <c r="CA40" i="9"/>
  <c r="CA41" i="9"/>
  <c r="CA42" i="9"/>
  <c r="CA43" i="9"/>
  <c r="CA45" i="9"/>
  <c r="CA46" i="9"/>
  <c r="CA47" i="9"/>
  <c r="CA48" i="9"/>
  <c r="CA49" i="9"/>
  <c r="CA50" i="9"/>
  <c r="CA52" i="9"/>
  <c r="CA53" i="9"/>
  <c r="CA54" i="9"/>
  <c r="CA55" i="9"/>
  <c r="CA56" i="9"/>
  <c r="CA57" i="9"/>
  <c r="CA59" i="9"/>
  <c r="CA60" i="9"/>
  <c r="CA61" i="9"/>
  <c r="CA62" i="9"/>
  <c r="CA63" i="9"/>
  <c r="CA64" i="9"/>
  <c r="CA66" i="9"/>
  <c r="CA67" i="9"/>
  <c r="CA68" i="9"/>
  <c r="CA69" i="9"/>
  <c r="CA70" i="9"/>
  <c r="CA71" i="9"/>
  <c r="CA73" i="9"/>
  <c r="CA74" i="9"/>
  <c r="CA75" i="9"/>
  <c r="CA76" i="9"/>
  <c r="CA77" i="9"/>
  <c r="CA78" i="9"/>
  <c r="CA80" i="9"/>
  <c r="CA81" i="9"/>
  <c r="CA82" i="9"/>
  <c r="CA83" i="9"/>
  <c r="CA84" i="9"/>
  <c r="CA85" i="9"/>
  <c r="CA87" i="9"/>
  <c r="CA88" i="9"/>
  <c r="CA89" i="9"/>
  <c r="CA90" i="9"/>
  <c r="CA91" i="9"/>
  <c r="CA92" i="9"/>
  <c r="CA94" i="9"/>
  <c r="CA95" i="9"/>
  <c r="CA96" i="9"/>
  <c r="CA97" i="9"/>
  <c r="CA98" i="9"/>
  <c r="CA99" i="9"/>
  <c r="CA101" i="9"/>
  <c r="CA102" i="9"/>
  <c r="CA103" i="9"/>
  <c r="CA104" i="9"/>
  <c r="CA105" i="9"/>
  <c r="CA108" i="9"/>
  <c r="CA109" i="9"/>
  <c r="CA110" i="9"/>
  <c r="CA111" i="9"/>
  <c r="CA112" i="9"/>
  <c r="CA122" i="9"/>
  <c r="CA123" i="9"/>
  <c r="CA124" i="9"/>
  <c r="CA125" i="9"/>
  <c r="CA126" i="9"/>
  <c r="CA129" i="9"/>
  <c r="CA130" i="9"/>
  <c r="CA131" i="9"/>
  <c r="CA132" i="9"/>
  <c r="CA133" i="9"/>
  <c r="CA134" i="9"/>
  <c r="CA136" i="9"/>
  <c r="CA137" i="9"/>
  <c r="CA138" i="9"/>
  <c r="CA139" i="9"/>
  <c r="CA140" i="9"/>
  <c r="BZ10" i="9"/>
  <c r="V141" i="9"/>
  <c r="V141" i="8"/>
  <c r="CB141" i="8" s="1"/>
  <c r="V127" i="9"/>
  <c r="CB127" i="9" s="1"/>
  <c r="U115" i="8"/>
  <c r="CA115" i="8" s="1"/>
  <c r="U116" i="8"/>
  <c r="CA116" i="8" s="1"/>
  <c r="U117" i="8"/>
  <c r="CA117" i="8" s="1"/>
  <c r="U118" i="8"/>
  <c r="CA118" i="8" s="1"/>
  <c r="U119" i="8"/>
  <c r="CA119" i="8" s="1"/>
  <c r="U113" i="8"/>
  <c r="CA113" i="8" s="1"/>
  <c r="U106" i="8"/>
  <c r="U120" i="8" s="1"/>
  <c r="CA120" i="8" s="1"/>
  <c r="U116" i="7"/>
  <c r="CA116" i="7" s="1"/>
  <c r="U117" i="7"/>
  <c r="CA117" i="7" s="1"/>
  <c r="U118" i="7"/>
  <c r="CA118" i="7" s="1"/>
  <c r="U119" i="7"/>
  <c r="CA119" i="7" s="1"/>
  <c r="U115" i="7"/>
  <c r="CA115" i="7" s="1"/>
  <c r="U113" i="7"/>
  <c r="CA113" i="7" s="1"/>
  <c r="U106" i="7"/>
  <c r="U120" i="7" s="1"/>
  <c r="CA120" i="7" s="1"/>
  <c r="U116" i="9"/>
  <c r="CA116" i="9" s="1"/>
  <c r="U117" i="9"/>
  <c r="CA117" i="9" s="1"/>
  <c r="U118" i="9"/>
  <c r="CA118" i="9" s="1"/>
  <c r="U119" i="9"/>
  <c r="CA119" i="9" s="1"/>
  <c r="U115" i="9"/>
  <c r="CA115" i="9" s="1"/>
  <c r="U113" i="9"/>
  <c r="CA113" i="9" s="1"/>
  <c r="U106" i="9"/>
  <c r="CA106" i="9" s="1"/>
  <c r="U141" i="9"/>
  <c r="U141" i="8"/>
  <c r="CA141" i="8" s="1"/>
  <c r="U141" i="7"/>
  <c r="CA141" i="7" s="1"/>
  <c r="U127" i="7"/>
  <c r="CA127" i="7" s="1"/>
  <c r="U127" i="9"/>
  <c r="CA127" i="9" s="1"/>
  <c r="T113" i="8"/>
  <c r="BZ113" i="8" s="1"/>
  <c r="T106" i="8"/>
  <c r="BZ106" i="8" s="1"/>
  <c r="T113" i="7"/>
  <c r="BZ113" i="7" s="1"/>
  <c r="T106" i="7"/>
  <c r="BZ106" i="7" s="1"/>
  <c r="T113" i="9"/>
  <c r="BZ113" i="9" s="1"/>
  <c r="T106" i="9"/>
  <c r="BZ106" i="9" s="1"/>
  <c r="T98" i="8"/>
  <c r="BZ98" i="8" s="1"/>
  <c r="T97" i="8"/>
  <c r="BZ97" i="8" s="1"/>
  <c r="T96" i="8"/>
  <c r="BZ96" i="8" s="1"/>
  <c r="T95" i="8"/>
  <c r="BZ95" i="8" s="1"/>
  <c r="T94" i="8"/>
  <c r="BZ94" i="8" s="1"/>
  <c r="T85" i="8"/>
  <c r="BZ85" i="8" s="1"/>
  <c r="T78" i="8"/>
  <c r="BZ78" i="8" s="1"/>
  <c r="T70" i="8"/>
  <c r="BZ70" i="8" s="1"/>
  <c r="T69" i="8"/>
  <c r="BZ69" i="8" s="1"/>
  <c r="T68" i="8"/>
  <c r="BZ68" i="8" s="1"/>
  <c r="T67" i="8"/>
  <c r="BZ67" i="8" s="1"/>
  <c r="T66" i="8"/>
  <c r="BZ66" i="8" s="1"/>
  <c r="T64" i="8"/>
  <c r="BZ64" i="8" s="1"/>
  <c r="T57" i="8"/>
  <c r="BZ57" i="8" s="1"/>
  <c r="T50" i="8"/>
  <c r="BZ50" i="8" s="1"/>
  <c r="T43" i="8"/>
  <c r="BZ43" i="8" s="1"/>
  <c r="T36" i="8"/>
  <c r="BZ36" i="8" s="1"/>
  <c r="T29" i="8"/>
  <c r="BZ29" i="8" s="1"/>
  <c r="T21" i="8"/>
  <c r="BZ21" i="8" s="1"/>
  <c r="T20" i="8"/>
  <c r="BZ20" i="8" s="1"/>
  <c r="T19" i="8"/>
  <c r="BZ19" i="8" s="1"/>
  <c r="T18" i="8"/>
  <c r="BZ18" i="8" s="1"/>
  <c r="T17" i="8"/>
  <c r="BZ17" i="8" s="1"/>
  <c r="T15" i="8"/>
  <c r="BZ15" i="8" s="1"/>
  <c r="T98" i="7"/>
  <c r="BZ98" i="7" s="1"/>
  <c r="T97" i="7"/>
  <c r="BZ97" i="7" s="1"/>
  <c r="T96" i="7"/>
  <c r="T117" i="7" s="1"/>
  <c r="BZ117" i="7" s="1"/>
  <c r="T95" i="7"/>
  <c r="T116" i="7" s="1"/>
  <c r="BZ116" i="7" s="1"/>
  <c r="T94" i="7"/>
  <c r="BZ94" i="7" s="1"/>
  <c r="T92" i="7"/>
  <c r="BZ92" i="7" s="1"/>
  <c r="T85" i="7"/>
  <c r="BZ85" i="7" s="1"/>
  <c r="T78" i="7"/>
  <c r="BZ78" i="7" s="1"/>
  <c r="T70" i="7"/>
  <c r="BZ70" i="7" s="1"/>
  <c r="T69" i="7"/>
  <c r="BZ69" i="7" s="1"/>
  <c r="T68" i="7"/>
  <c r="BZ68" i="7" s="1"/>
  <c r="T67" i="7"/>
  <c r="BZ67" i="7" s="1"/>
  <c r="T66" i="7"/>
  <c r="BZ66" i="7" s="1"/>
  <c r="T64" i="7"/>
  <c r="BZ64" i="7" s="1"/>
  <c r="T57" i="7"/>
  <c r="BZ57" i="7" s="1"/>
  <c r="T50" i="7"/>
  <c r="BZ50" i="7" s="1"/>
  <c r="T43" i="7"/>
  <c r="BZ43" i="7" s="1"/>
  <c r="T36" i="7"/>
  <c r="BZ36" i="7" s="1"/>
  <c r="T29" i="7"/>
  <c r="BZ29" i="7" s="1"/>
  <c r="T15" i="7"/>
  <c r="BZ15" i="7" s="1"/>
  <c r="BZ73" i="9"/>
  <c r="BZ74" i="9"/>
  <c r="BZ75" i="9"/>
  <c r="BZ76" i="9"/>
  <c r="BZ77" i="9"/>
  <c r="BZ80" i="9"/>
  <c r="BZ81" i="9"/>
  <c r="BZ82" i="9"/>
  <c r="BZ83" i="9"/>
  <c r="BZ84" i="9"/>
  <c r="BZ87" i="9"/>
  <c r="BZ88" i="9"/>
  <c r="BZ89" i="9"/>
  <c r="BZ90" i="9"/>
  <c r="BZ91" i="9"/>
  <c r="BZ101" i="9"/>
  <c r="BZ102" i="9"/>
  <c r="BZ103" i="9"/>
  <c r="BZ104" i="9"/>
  <c r="BZ105" i="9"/>
  <c r="BZ108" i="9"/>
  <c r="BZ109" i="9"/>
  <c r="BZ110" i="9"/>
  <c r="BZ111" i="9"/>
  <c r="BZ112" i="9"/>
  <c r="BZ122" i="9"/>
  <c r="BZ123" i="9"/>
  <c r="BZ124" i="9"/>
  <c r="BZ125" i="9"/>
  <c r="BZ126" i="9"/>
  <c r="BZ129" i="9"/>
  <c r="BZ130" i="9"/>
  <c r="BZ131" i="9"/>
  <c r="BZ132" i="9"/>
  <c r="BZ133" i="9"/>
  <c r="BZ134" i="9"/>
  <c r="BZ136" i="9"/>
  <c r="BZ137" i="9"/>
  <c r="BZ138" i="9"/>
  <c r="BZ139" i="9"/>
  <c r="BZ140" i="9"/>
  <c r="BZ45" i="9"/>
  <c r="BZ46" i="9"/>
  <c r="BZ47" i="9"/>
  <c r="BZ48" i="9"/>
  <c r="BZ49" i="9"/>
  <c r="BZ52" i="9"/>
  <c r="BZ53" i="9"/>
  <c r="BZ54" i="9"/>
  <c r="BZ55" i="9"/>
  <c r="BZ56" i="9"/>
  <c r="BZ59" i="9"/>
  <c r="BZ60" i="9"/>
  <c r="BZ61" i="9"/>
  <c r="BZ62" i="9"/>
  <c r="BZ63" i="9"/>
  <c r="BZ66" i="9"/>
  <c r="BZ67" i="9"/>
  <c r="BZ68" i="9"/>
  <c r="BZ69" i="9"/>
  <c r="BZ70" i="9"/>
  <c r="BZ17" i="9"/>
  <c r="BZ18" i="9"/>
  <c r="BZ19" i="9"/>
  <c r="BZ20" i="9"/>
  <c r="BZ21" i="9"/>
  <c r="BZ22" i="9"/>
  <c r="BZ24" i="9"/>
  <c r="BZ25" i="9"/>
  <c r="BZ26" i="9"/>
  <c r="BZ27" i="9"/>
  <c r="BZ28" i="9"/>
  <c r="BZ29" i="9"/>
  <c r="BZ31" i="9"/>
  <c r="BZ32" i="9"/>
  <c r="BZ33" i="9"/>
  <c r="BZ34" i="9"/>
  <c r="BZ35" i="9"/>
  <c r="BZ38" i="9"/>
  <c r="BZ39" i="9"/>
  <c r="BZ40" i="9"/>
  <c r="BZ41" i="9"/>
  <c r="BZ42" i="9"/>
  <c r="BZ11" i="9"/>
  <c r="BZ12" i="9"/>
  <c r="BZ13" i="9"/>
  <c r="BZ14" i="9"/>
  <c r="T98" i="9"/>
  <c r="BZ98" i="9" s="1"/>
  <c r="T97" i="9"/>
  <c r="T118" i="9" s="1"/>
  <c r="BZ118" i="9" s="1"/>
  <c r="T96" i="9"/>
  <c r="T117" i="9" s="1"/>
  <c r="BZ117" i="9" s="1"/>
  <c r="T95" i="9"/>
  <c r="T116" i="9" s="1"/>
  <c r="BZ116" i="9" s="1"/>
  <c r="T94" i="9"/>
  <c r="T115" i="9" s="1"/>
  <c r="T92" i="9"/>
  <c r="BZ92" i="9" s="1"/>
  <c r="T85" i="9"/>
  <c r="BZ85" i="9" s="1"/>
  <c r="T78" i="9"/>
  <c r="BZ78" i="9" s="1"/>
  <c r="T71" i="9"/>
  <c r="BZ71" i="9" s="1"/>
  <c r="T64" i="9"/>
  <c r="BZ64" i="9" s="1"/>
  <c r="T57" i="9"/>
  <c r="BZ57" i="9" s="1"/>
  <c r="T50" i="9"/>
  <c r="BZ50" i="9" s="1"/>
  <c r="T43" i="9"/>
  <c r="BZ43" i="9" s="1"/>
  <c r="T36" i="9"/>
  <c r="BZ36" i="9" s="1"/>
  <c r="T15" i="9"/>
  <c r="BZ15" i="9" s="1"/>
  <c r="BU46" i="9"/>
  <c r="T127" i="7"/>
  <c r="BZ127" i="7" s="1"/>
  <c r="T141" i="7"/>
  <c r="BZ141" i="7" s="1"/>
  <c r="T127" i="9"/>
  <c r="BZ127" i="9" s="1"/>
  <c r="T141" i="8"/>
  <c r="BZ141" i="8" s="1"/>
  <c r="T127" i="8"/>
  <c r="BZ127" i="8" s="1"/>
  <c r="T141" i="9"/>
  <c r="H141" i="9"/>
  <c r="BV141" i="8"/>
  <c r="BU141" i="8"/>
  <c r="BY140" i="8"/>
  <c r="BX140" i="8"/>
  <c r="BW140" i="8"/>
  <c r="BV140" i="8"/>
  <c r="BU140" i="8"/>
  <c r="BY139" i="8"/>
  <c r="BX139" i="8"/>
  <c r="BW139" i="8"/>
  <c r="BV139" i="8"/>
  <c r="BU139" i="8"/>
  <c r="BY138" i="8"/>
  <c r="BX138" i="8"/>
  <c r="BW138" i="8"/>
  <c r="BV138" i="8"/>
  <c r="BU138" i="8"/>
  <c r="BY137" i="8"/>
  <c r="BX137" i="8"/>
  <c r="BW137" i="8"/>
  <c r="BV137" i="8"/>
  <c r="BU137" i="8"/>
  <c r="BY136" i="8"/>
  <c r="BX136" i="8"/>
  <c r="BW136" i="8"/>
  <c r="BV136" i="8"/>
  <c r="BU136" i="8"/>
  <c r="BY134" i="8"/>
  <c r="BX134" i="8"/>
  <c r="BW134" i="8"/>
  <c r="BV134" i="8"/>
  <c r="BU134" i="8"/>
  <c r="BY133" i="8"/>
  <c r="BX133" i="8"/>
  <c r="BW133" i="8"/>
  <c r="BV133" i="8"/>
  <c r="BU133" i="8"/>
  <c r="BY132" i="8"/>
  <c r="BX132" i="8"/>
  <c r="BW132" i="8"/>
  <c r="BV132" i="8"/>
  <c r="BU132" i="8"/>
  <c r="BY131" i="8"/>
  <c r="BX131" i="8"/>
  <c r="BW131" i="8"/>
  <c r="BV131" i="8"/>
  <c r="BU131" i="8"/>
  <c r="BY130" i="8"/>
  <c r="BX130" i="8"/>
  <c r="BW130" i="8"/>
  <c r="BV130" i="8"/>
  <c r="BU130" i="8"/>
  <c r="BY129" i="8"/>
  <c r="BX129" i="8"/>
  <c r="BW129" i="8"/>
  <c r="BV129" i="8"/>
  <c r="BU129" i="8"/>
  <c r="BV127" i="8"/>
  <c r="BU127" i="8"/>
  <c r="BY126" i="8"/>
  <c r="BX126" i="8"/>
  <c r="BW126" i="8"/>
  <c r="BV126" i="8"/>
  <c r="BU126" i="8"/>
  <c r="BY125" i="8"/>
  <c r="BX125" i="8"/>
  <c r="BW125" i="8"/>
  <c r="BV125" i="8"/>
  <c r="BU125" i="8"/>
  <c r="BY124" i="8"/>
  <c r="BX124" i="8"/>
  <c r="BW124" i="8"/>
  <c r="BV124" i="8"/>
  <c r="BU124" i="8"/>
  <c r="BY123" i="8"/>
  <c r="BX123" i="8"/>
  <c r="BW123" i="8"/>
  <c r="BV123" i="8"/>
  <c r="BU123" i="8"/>
  <c r="BY122" i="8"/>
  <c r="BX122" i="8"/>
  <c r="BW122" i="8"/>
  <c r="BV122" i="8"/>
  <c r="BU122" i="8"/>
  <c r="BV120" i="8"/>
  <c r="BU120" i="8"/>
  <c r="BV119" i="8"/>
  <c r="BU119" i="8"/>
  <c r="BV118" i="8"/>
  <c r="BU118" i="8"/>
  <c r="BV117" i="8"/>
  <c r="BU117" i="8"/>
  <c r="BV116" i="8"/>
  <c r="BU116" i="8"/>
  <c r="BV115" i="8"/>
  <c r="BU115" i="8"/>
  <c r="BV113" i="8"/>
  <c r="BU113" i="8"/>
  <c r="BY112" i="8"/>
  <c r="BX112" i="8"/>
  <c r="BW112" i="8"/>
  <c r="BV112" i="8"/>
  <c r="BU112" i="8"/>
  <c r="BY111" i="8"/>
  <c r="BX111" i="8"/>
  <c r="BW111" i="8"/>
  <c r="BV111" i="8"/>
  <c r="BU111" i="8"/>
  <c r="BY110" i="8"/>
  <c r="BX110" i="8"/>
  <c r="BW110" i="8"/>
  <c r="BV110" i="8"/>
  <c r="BU110" i="8"/>
  <c r="BY109" i="8"/>
  <c r="BX109" i="8"/>
  <c r="BW109" i="8"/>
  <c r="BV109" i="8"/>
  <c r="BU109" i="8"/>
  <c r="BY108" i="8"/>
  <c r="BX108" i="8"/>
  <c r="BW108" i="8"/>
  <c r="BV108" i="8"/>
  <c r="BU108" i="8"/>
  <c r="BV106" i="8"/>
  <c r="BU106" i="8"/>
  <c r="BY105" i="8"/>
  <c r="BX105" i="8"/>
  <c r="BW105" i="8"/>
  <c r="BV105" i="8"/>
  <c r="BU105" i="8"/>
  <c r="BY104" i="8"/>
  <c r="BX104" i="8"/>
  <c r="BW104" i="8"/>
  <c r="BV104" i="8"/>
  <c r="BU104" i="8"/>
  <c r="BY103" i="8"/>
  <c r="BX103" i="8"/>
  <c r="BW103" i="8"/>
  <c r="BV103" i="8"/>
  <c r="BU103" i="8"/>
  <c r="BY102" i="8"/>
  <c r="BX102" i="8"/>
  <c r="BW102" i="8"/>
  <c r="BV102" i="8"/>
  <c r="BU102" i="8"/>
  <c r="BY101" i="8"/>
  <c r="BX101" i="8"/>
  <c r="BW101" i="8"/>
  <c r="BV101" i="8"/>
  <c r="BU101" i="8"/>
  <c r="BY99" i="8"/>
  <c r="BX99" i="8"/>
  <c r="BW99" i="8"/>
  <c r="BV99" i="8"/>
  <c r="BU99" i="8"/>
  <c r="BY98" i="8"/>
  <c r="BX98" i="8"/>
  <c r="BW98" i="8"/>
  <c r="BV98" i="8"/>
  <c r="BU98" i="8"/>
  <c r="BY97" i="8"/>
  <c r="BX97" i="8"/>
  <c r="BW97" i="8"/>
  <c r="BV97" i="8"/>
  <c r="BU97" i="8"/>
  <c r="BY96" i="8"/>
  <c r="BX96" i="8"/>
  <c r="BW96" i="8"/>
  <c r="BV96" i="8"/>
  <c r="BU96" i="8"/>
  <c r="BY95" i="8"/>
  <c r="BX95" i="8"/>
  <c r="BW95" i="8"/>
  <c r="BV95" i="8"/>
  <c r="BU95" i="8"/>
  <c r="BY94" i="8"/>
  <c r="BX94" i="8"/>
  <c r="BW94" i="8"/>
  <c r="BV94" i="8"/>
  <c r="BU94" i="8"/>
  <c r="BY92" i="8"/>
  <c r="BX92" i="8"/>
  <c r="BW92" i="8"/>
  <c r="BV92" i="8"/>
  <c r="BU92" i="8"/>
  <c r="BY91" i="8"/>
  <c r="BX91" i="8"/>
  <c r="BW91" i="8"/>
  <c r="BV91" i="8"/>
  <c r="BU91" i="8"/>
  <c r="BY90" i="8"/>
  <c r="BX90" i="8"/>
  <c r="BW90" i="8"/>
  <c r="BV90" i="8"/>
  <c r="BU90" i="8"/>
  <c r="BY89" i="8"/>
  <c r="BX89" i="8"/>
  <c r="BW89" i="8"/>
  <c r="BV89" i="8"/>
  <c r="BU89" i="8"/>
  <c r="BY88" i="8"/>
  <c r="BX88" i="8"/>
  <c r="BW88" i="8"/>
  <c r="BV88" i="8"/>
  <c r="BU88" i="8"/>
  <c r="BY87" i="8"/>
  <c r="BX87" i="8"/>
  <c r="BW87" i="8"/>
  <c r="BV87" i="8"/>
  <c r="BU87" i="8"/>
  <c r="BY85" i="8"/>
  <c r="BX85" i="8"/>
  <c r="BW85" i="8"/>
  <c r="BV85" i="8"/>
  <c r="BU85" i="8"/>
  <c r="BY84" i="8"/>
  <c r="BX84" i="8"/>
  <c r="BW84" i="8"/>
  <c r="BV84" i="8"/>
  <c r="BU84" i="8"/>
  <c r="BY83" i="8"/>
  <c r="BX83" i="8"/>
  <c r="BW83" i="8"/>
  <c r="BV83" i="8"/>
  <c r="BU83" i="8"/>
  <c r="BY82" i="8"/>
  <c r="BX82" i="8"/>
  <c r="BW82" i="8"/>
  <c r="BV82" i="8"/>
  <c r="BU82" i="8"/>
  <c r="BY81" i="8"/>
  <c r="BX81" i="8"/>
  <c r="BW81" i="8"/>
  <c r="BV81" i="8"/>
  <c r="BU81" i="8"/>
  <c r="BY80" i="8"/>
  <c r="BX80" i="8"/>
  <c r="BW80" i="8"/>
  <c r="BV80" i="8"/>
  <c r="BU80" i="8"/>
  <c r="BY78" i="8"/>
  <c r="BX78" i="8"/>
  <c r="BW78" i="8"/>
  <c r="BV78" i="8"/>
  <c r="BU78" i="8"/>
  <c r="BY77" i="8"/>
  <c r="BX77" i="8"/>
  <c r="BW77" i="8"/>
  <c r="BV77" i="8"/>
  <c r="BU77" i="8"/>
  <c r="BY76" i="8"/>
  <c r="BX76" i="8"/>
  <c r="BW76" i="8"/>
  <c r="BV76" i="8"/>
  <c r="BU76" i="8"/>
  <c r="BY75" i="8"/>
  <c r="BX75" i="8"/>
  <c r="BW75" i="8"/>
  <c r="BV75" i="8"/>
  <c r="BU75" i="8"/>
  <c r="BY74" i="8"/>
  <c r="BX74" i="8"/>
  <c r="BW74" i="8"/>
  <c r="BV74" i="8"/>
  <c r="BU74" i="8"/>
  <c r="BY73" i="8"/>
  <c r="BX73" i="8"/>
  <c r="BW73" i="8"/>
  <c r="BV73" i="8"/>
  <c r="BU73" i="8"/>
  <c r="BY71" i="8"/>
  <c r="BX71" i="8"/>
  <c r="BW71" i="8"/>
  <c r="BV71" i="8"/>
  <c r="BU71" i="8"/>
  <c r="BY70" i="8"/>
  <c r="BX70" i="8"/>
  <c r="BW70" i="8"/>
  <c r="BV70" i="8"/>
  <c r="BU70" i="8"/>
  <c r="BY69" i="8"/>
  <c r="BX69" i="8"/>
  <c r="BW69" i="8"/>
  <c r="BV69" i="8"/>
  <c r="BU69" i="8"/>
  <c r="BY68" i="8"/>
  <c r="BX68" i="8"/>
  <c r="BW68" i="8"/>
  <c r="BV68" i="8"/>
  <c r="BU68" i="8"/>
  <c r="BY67" i="8"/>
  <c r="BX67" i="8"/>
  <c r="BW67" i="8"/>
  <c r="BV67" i="8"/>
  <c r="BU67" i="8"/>
  <c r="BY66" i="8"/>
  <c r="BX66" i="8"/>
  <c r="BW66" i="8"/>
  <c r="BV66" i="8"/>
  <c r="BU66" i="8"/>
  <c r="BY64" i="8"/>
  <c r="BX64" i="8"/>
  <c r="BW64" i="8"/>
  <c r="BV64" i="8"/>
  <c r="BU64" i="8"/>
  <c r="BY63" i="8"/>
  <c r="BX63" i="8"/>
  <c r="BW63" i="8"/>
  <c r="BV63" i="8"/>
  <c r="BU63" i="8"/>
  <c r="BY62" i="8"/>
  <c r="BX62" i="8"/>
  <c r="BW62" i="8"/>
  <c r="BV62" i="8"/>
  <c r="BU62" i="8"/>
  <c r="BY61" i="8"/>
  <c r="BX61" i="8"/>
  <c r="BW61" i="8"/>
  <c r="BV61" i="8"/>
  <c r="BU61" i="8"/>
  <c r="BY60" i="8"/>
  <c r="BX60" i="8"/>
  <c r="BW60" i="8"/>
  <c r="BV60" i="8"/>
  <c r="BU60" i="8"/>
  <c r="BY59" i="8"/>
  <c r="BX59" i="8"/>
  <c r="BW59" i="8"/>
  <c r="BV59" i="8"/>
  <c r="BU59" i="8"/>
  <c r="BY57" i="8"/>
  <c r="BX57" i="8"/>
  <c r="BW57" i="8"/>
  <c r="BV57" i="8"/>
  <c r="BU57" i="8"/>
  <c r="BY56" i="8"/>
  <c r="BX56" i="8"/>
  <c r="BW56" i="8"/>
  <c r="BV56" i="8"/>
  <c r="BU56" i="8"/>
  <c r="BY55" i="8"/>
  <c r="BX55" i="8"/>
  <c r="BW55" i="8"/>
  <c r="BV55" i="8"/>
  <c r="BU55" i="8"/>
  <c r="BY54" i="8"/>
  <c r="BX54" i="8"/>
  <c r="BW54" i="8"/>
  <c r="BV54" i="8"/>
  <c r="BU54" i="8"/>
  <c r="BY53" i="8"/>
  <c r="BX53" i="8"/>
  <c r="BW53" i="8"/>
  <c r="BV53" i="8"/>
  <c r="BU53" i="8"/>
  <c r="BY52" i="8"/>
  <c r="BX52" i="8"/>
  <c r="BW52" i="8"/>
  <c r="BV52" i="8"/>
  <c r="BU52" i="8"/>
  <c r="BY50" i="8"/>
  <c r="BX50" i="8"/>
  <c r="BW50" i="8"/>
  <c r="BV50" i="8"/>
  <c r="BU50" i="8"/>
  <c r="BY49" i="8"/>
  <c r="BX49" i="8"/>
  <c r="BW49" i="8"/>
  <c r="BV49" i="8"/>
  <c r="BU49" i="8"/>
  <c r="BY48" i="8"/>
  <c r="BX48" i="8"/>
  <c r="BW48" i="8"/>
  <c r="BV48" i="8"/>
  <c r="BU48" i="8"/>
  <c r="BY47" i="8"/>
  <c r="BX47" i="8"/>
  <c r="BW47" i="8"/>
  <c r="BV47" i="8"/>
  <c r="BU47" i="8"/>
  <c r="BY46" i="8"/>
  <c r="BX46" i="8"/>
  <c r="BW46" i="8"/>
  <c r="BV46" i="8"/>
  <c r="BU46" i="8"/>
  <c r="BY45" i="8"/>
  <c r="BX45" i="8"/>
  <c r="BW45" i="8"/>
  <c r="BV45" i="8"/>
  <c r="BU45" i="8"/>
  <c r="BY43" i="8"/>
  <c r="BX43" i="8"/>
  <c r="BW43" i="8"/>
  <c r="BV43" i="8"/>
  <c r="BU43" i="8"/>
  <c r="BY42" i="8"/>
  <c r="BX42" i="8"/>
  <c r="BW42" i="8"/>
  <c r="BV42" i="8"/>
  <c r="BU42" i="8"/>
  <c r="BY41" i="8"/>
  <c r="BX41" i="8"/>
  <c r="BW41" i="8"/>
  <c r="BV41" i="8"/>
  <c r="BU41" i="8"/>
  <c r="BY40" i="8"/>
  <c r="BX40" i="8"/>
  <c r="BW40" i="8"/>
  <c r="BV40" i="8"/>
  <c r="BU40" i="8"/>
  <c r="BY39" i="8"/>
  <c r="BX39" i="8"/>
  <c r="BW39" i="8"/>
  <c r="BV39" i="8"/>
  <c r="BU39" i="8"/>
  <c r="BY38" i="8"/>
  <c r="BX38" i="8"/>
  <c r="BW38" i="8"/>
  <c r="BV38" i="8"/>
  <c r="BU38" i="8"/>
  <c r="BY36" i="8"/>
  <c r="BX36" i="8"/>
  <c r="BW36" i="8"/>
  <c r="BV36" i="8"/>
  <c r="BU36" i="8"/>
  <c r="BY35" i="8"/>
  <c r="BX35" i="8"/>
  <c r="BW35" i="8"/>
  <c r="BV35" i="8"/>
  <c r="BU35" i="8"/>
  <c r="BY34" i="8"/>
  <c r="BX34" i="8"/>
  <c r="BW34" i="8"/>
  <c r="BV34" i="8"/>
  <c r="BU34" i="8"/>
  <c r="BY33" i="8"/>
  <c r="BX33" i="8"/>
  <c r="BW33" i="8"/>
  <c r="BV33" i="8"/>
  <c r="BU33" i="8"/>
  <c r="BY32" i="8"/>
  <c r="BX32" i="8"/>
  <c r="BW32" i="8"/>
  <c r="BV32" i="8"/>
  <c r="BU32" i="8"/>
  <c r="BY31" i="8"/>
  <c r="BX31" i="8"/>
  <c r="BW31" i="8"/>
  <c r="BV31" i="8"/>
  <c r="BU31" i="8"/>
  <c r="BY29" i="8"/>
  <c r="BX29" i="8"/>
  <c r="BW29" i="8"/>
  <c r="BV29" i="8"/>
  <c r="BU29" i="8"/>
  <c r="BY28" i="8"/>
  <c r="BX28" i="8"/>
  <c r="BW28" i="8"/>
  <c r="BV28" i="8"/>
  <c r="BU28" i="8"/>
  <c r="BY27" i="8"/>
  <c r="BX27" i="8"/>
  <c r="BW27" i="8"/>
  <c r="BV27" i="8"/>
  <c r="BU27" i="8"/>
  <c r="BY26" i="8"/>
  <c r="BX26" i="8"/>
  <c r="BW26" i="8"/>
  <c r="BV26" i="8"/>
  <c r="BU26" i="8"/>
  <c r="BY25" i="8"/>
  <c r="BX25" i="8"/>
  <c r="BW25" i="8"/>
  <c r="BV25" i="8"/>
  <c r="BU25" i="8"/>
  <c r="BY24" i="8"/>
  <c r="BX24" i="8"/>
  <c r="BW24" i="8"/>
  <c r="BV24" i="8"/>
  <c r="BU24" i="8"/>
  <c r="BY22" i="8"/>
  <c r="BX22" i="8"/>
  <c r="BW22" i="8"/>
  <c r="BV22" i="8"/>
  <c r="BU22" i="8"/>
  <c r="BY21" i="8"/>
  <c r="BX21" i="8"/>
  <c r="BW21" i="8"/>
  <c r="BV21" i="8"/>
  <c r="BU21" i="8"/>
  <c r="BY20" i="8"/>
  <c r="BX20" i="8"/>
  <c r="BW20" i="8"/>
  <c r="BV20" i="8"/>
  <c r="BU20" i="8"/>
  <c r="BY19" i="8"/>
  <c r="BX19" i="8"/>
  <c r="BW19" i="8"/>
  <c r="BV19" i="8"/>
  <c r="BU19" i="8"/>
  <c r="BY18" i="8"/>
  <c r="BX18" i="8"/>
  <c r="BW18" i="8"/>
  <c r="BV18" i="8"/>
  <c r="BU18" i="8"/>
  <c r="BY17" i="8"/>
  <c r="BX17" i="8"/>
  <c r="BW17" i="8"/>
  <c r="BV17" i="8"/>
  <c r="BU17" i="8"/>
  <c r="BY15" i="8"/>
  <c r="BX15" i="8"/>
  <c r="BW15" i="8"/>
  <c r="BV15" i="8"/>
  <c r="BU15" i="8"/>
  <c r="BY14" i="8"/>
  <c r="BX14" i="8"/>
  <c r="BW14" i="8"/>
  <c r="BV14" i="8"/>
  <c r="BU14" i="8"/>
  <c r="BY13" i="8"/>
  <c r="BX13" i="8"/>
  <c r="BW13" i="8"/>
  <c r="BV13" i="8"/>
  <c r="BU13" i="8"/>
  <c r="BY12" i="8"/>
  <c r="BX12" i="8"/>
  <c r="BW12" i="8"/>
  <c r="BV12" i="8"/>
  <c r="BU12" i="8"/>
  <c r="BY11" i="8"/>
  <c r="BX11" i="8"/>
  <c r="BW11" i="8"/>
  <c r="BV11" i="8"/>
  <c r="BU11" i="8"/>
  <c r="BX10" i="8"/>
  <c r="BW10" i="8"/>
  <c r="BV10" i="8"/>
  <c r="BU10" i="8"/>
  <c r="BV141" i="7"/>
  <c r="BY140" i="7"/>
  <c r="BX140" i="7"/>
  <c r="BW140" i="7"/>
  <c r="BV140" i="7"/>
  <c r="BU140" i="7"/>
  <c r="BY139" i="7"/>
  <c r="BX139" i="7"/>
  <c r="BW139" i="7"/>
  <c r="BV139" i="7"/>
  <c r="BU139" i="7"/>
  <c r="BY138" i="7"/>
  <c r="BX138" i="7"/>
  <c r="BW138" i="7"/>
  <c r="BV138" i="7"/>
  <c r="BU138" i="7"/>
  <c r="BY137" i="7"/>
  <c r="BX137" i="7"/>
  <c r="BW137" i="7"/>
  <c r="BV137" i="7"/>
  <c r="BU137" i="7"/>
  <c r="BY136" i="7"/>
  <c r="BX136" i="7"/>
  <c r="BW136" i="7"/>
  <c r="BV136" i="7"/>
  <c r="BU136" i="7"/>
  <c r="BY134" i="7"/>
  <c r="BX134" i="7"/>
  <c r="BW134" i="7"/>
  <c r="BV134" i="7"/>
  <c r="BU134" i="7"/>
  <c r="BY133" i="7"/>
  <c r="BX133" i="7"/>
  <c r="BW133" i="7"/>
  <c r="BV133" i="7"/>
  <c r="BU133" i="7"/>
  <c r="BY132" i="7"/>
  <c r="BX132" i="7"/>
  <c r="BW132" i="7"/>
  <c r="BV132" i="7"/>
  <c r="BU132" i="7"/>
  <c r="BY131" i="7"/>
  <c r="BX131" i="7"/>
  <c r="BW131" i="7"/>
  <c r="BV131" i="7"/>
  <c r="BU131" i="7"/>
  <c r="BY130" i="7"/>
  <c r="BX130" i="7"/>
  <c r="BW130" i="7"/>
  <c r="BV130" i="7"/>
  <c r="BU130" i="7"/>
  <c r="BY129" i="7"/>
  <c r="BX129" i="7"/>
  <c r="BW129" i="7"/>
  <c r="BV129" i="7"/>
  <c r="BU129" i="7"/>
  <c r="BV127" i="7"/>
  <c r="BU127" i="7"/>
  <c r="BY126" i="7"/>
  <c r="BX126" i="7"/>
  <c r="BW126" i="7"/>
  <c r="BV126" i="7"/>
  <c r="BU126" i="7"/>
  <c r="BY125" i="7"/>
  <c r="BX125" i="7"/>
  <c r="BW125" i="7"/>
  <c r="BV125" i="7"/>
  <c r="BU125" i="7"/>
  <c r="BY124" i="7"/>
  <c r="BX124" i="7"/>
  <c r="BW124" i="7"/>
  <c r="BV124" i="7"/>
  <c r="BU124" i="7"/>
  <c r="BY123" i="7"/>
  <c r="BX123" i="7"/>
  <c r="BW123" i="7"/>
  <c r="BV123" i="7"/>
  <c r="BU123" i="7"/>
  <c r="BY122" i="7"/>
  <c r="BX122" i="7"/>
  <c r="BW122" i="7"/>
  <c r="BV122" i="7"/>
  <c r="BU122" i="7"/>
  <c r="BV120" i="7"/>
  <c r="BU120" i="7"/>
  <c r="BV119" i="7"/>
  <c r="BU119" i="7"/>
  <c r="BV118" i="7"/>
  <c r="BU118" i="7"/>
  <c r="BV117" i="7"/>
  <c r="BU117" i="7"/>
  <c r="BV116" i="7"/>
  <c r="BU116" i="7"/>
  <c r="BV115" i="7"/>
  <c r="BU115" i="7"/>
  <c r="BV113" i="7"/>
  <c r="BU113" i="7"/>
  <c r="BY112" i="7"/>
  <c r="BX112" i="7"/>
  <c r="BW112" i="7"/>
  <c r="BV112" i="7"/>
  <c r="BU112" i="7"/>
  <c r="BY111" i="7"/>
  <c r="BX111" i="7"/>
  <c r="BW111" i="7"/>
  <c r="BV111" i="7"/>
  <c r="BU111" i="7"/>
  <c r="BY110" i="7"/>
  <c r="BX110" i="7"/>
  <c r="BW110" i="7"/>
  <c r="BV110" i="7"/>
  <c r="BU110" i="7"/>
  <c r="BY109" i="7"/>
  <c r="BX109" i="7"/>
  <c r="BW109" i="7"/>
  <c r="BV109" i="7"/>
  <c r="BU109" i="7"/>
  <c r="BY108" i="7"/>
  <c r="BX108" i="7"/>
  <c r="BW108" i="7"/>
  <c r="BV108" i="7"/>
  <c r="BU108" i="7"/>
  <c r="BV106" i="7"/>
  <c r="BU106" i="7"/>
  <c r="BY105" i="7"/>
  <c r="BX105" i="7"/>
  <c r="BW105" i="7"/>
  <c r="BV105" i="7"/>
  <c r="BU105" i="7"/>
  <c r="BY104" i="7"/>
  <c r="BX104" i="7"/>
  <c r="BW104" i="7"/>
  <c r="BV104" i="7"/>
  <c r="BU104" i="7"/>
  <c r="BY103" i="7"/>
  <c r="BX103" i="7"/>
  <c r="BW103" i="7"/>
  <c r="BV103" i="7"/>
  <c r="BU103" i="7"/>
  <c r="BY102" i="7"/>
  <c r="BX102" i="7"/>
  <c r="BW102" i="7"/>
  <c r="BV102" i="7"/>
  <c r="BU102" i="7"/>
  <c r="BY101" i="7"/>
  <c r="BX101" i="7"/>
  <c r="BW101" i="7"/>
  <c r="BV101" i="7"/>
  <c r="BU101" i="7"/>
  <c r="BY99" i="7"/>
  <c r="BX99" i="7"/>
  <c r="BW99" i="7"/>
  <c r="BV99" i="7"/>
  <c r="BU99" i="7"/>
  <c r="BY98" i="7"/>
  <c r="BX98" i="7"/>
  <c r="BW98" i="7"/>
  <c r="BV98" i="7"/>
  <c r="BU98" i="7"/>
  <c r="BY97" i="7"/>
  <c r="BX97" i="7"/>
  <c r="BW97" i="7"/>
  <c r="BV97" i="7"/>
  <c r="BU97" i="7"/>
  <c r="BY96" i="7"/>
  <c r="BX96" i="7"/>
  <c r="BW96" i="7"/>
  <c r="BV96" i="7"/>
  <c r="BU96" i="7"/>
  <c r="BY95" i="7"/>
  <c r="BX95" i="7"/>
  <c r="BW95" i="7"/>
  <c r="BV95" i="7"/>
  <c r="BU95" i="7"/>
  <c r="BY94" i="7"/>
  <c r="BX94" i="7"/>
  <c r="BW94" i="7"/>
  <c r="BV94" i="7"/>
  <c r="BU94" i="7"/>
  <c r="BY92" i="7"/>
  <c r="BX92" i="7"/>
  <c r="BW92" i="7"/>
  <c r="BV92" i="7"/>
  <c r="BU92" i="7"/>
  <c r="BY91" i="7"/>
  <c r="BX91" i="7"/>
  <c r="BW91" i="7"/>
  <c r="BV91" i="7"/>
  <c r="BU91" i="7"/>
  <c r="BY90" i="7"/>
  <c r="BX90" i="7"/>
  <c r="BW90" i="7"/>
  <c r="BV90" i="7"/>
  <c r="BU90" i="7"/>
  <c r="BY89" i="7"/>
  <c r="BX89" i="7"/>
  <c r="BW89" i="7"/>
  <c r="BV89" i="7"/>
  <c r="BU89" i="7"/>
  <c r="BY88" i="7"/>
  <c r="BX88" i="7"/>
  <c r="BW88" i="7"/>
  <c r="BV88" i="7"/>
  <c r="BU88" i="7"/>
  <c r="BY87" i="7"/>
  <c r="BX87" i="7"/>
  <c r="BW87" i="7"/>
  <c r="BV87" i="7"/>
  <c r="BU87" i="7"/>
  <c r="BY85" i="7"/>
  <c r="BX85" i="7"/>
  <c r="BW85" i="7"/>
  <c r="BV85" i="7"/>
  <c r="BU85" i="7"/>
  <c r="BY84" i="7"/>
  <c r="BX84" i="7"/>
  <c r="BW84" i="7"/>
  <c r="BV84" i="7"/>
  <c r="BU84" i="7"/>
  <c r="BY83" i="7"/>
  <c r="BX83" i="7"/>
  <c r="BW83" i="7"/>
  <c r="BV83" i="7"/>
  <c r="BU83" i="7"/>
  <c r="BY82" i="7"/>
  <c r="BX82" i="7"/>
  <c r="BW82" i="7"/>
  <c r="BV82" i="7"/>
  <c r="BU82" i="7"/>
  <c r="BY81" i="7"/>
  <c r="BX81" i="7"/>
  <c r="BW81" i="7"/>
  <c r="BV81" i="7"/>
  <c r="BU81" i="7"/>
  <c r="BY80" i="7"/>
  <c r="BX80" i="7"/>
  <c r="BW80" i="7"/>
  <c r="BV80" i="7"/>
  <c r="BU80" i="7"/>
  <c r="BY78" i="7"/>
  <c r="BX78" i="7"/>
  <c r="BW78" i="7"/>
  <c r="BV78" i="7"/>
  <c r="BU78" i="7"/>
  <c r="BY77" i="7"/>
  <c r="BX77" i="7"/>
  <c r="BW77" i="7"/>
  <c r="BV77" i="7"/>
  <c r="BU77" i="7"/>
  <c r="BY76" i="7"/>
  <c r="BX76" i="7"/>
  <c r="BW76" i="7"/>
  <c r="BV76" i="7"/>
  <c r="BU76" i="7"/>
  <c r="BY75" i="7"/>
  <c r="BX75" i="7"/>
  <c r="BW75" i="7"/>
  <c r="BV75" i="7"/>
  <c r="BU75" i="7"/>
  <c r="BY74" i="7"/>
  <c r="BX74" i="7"/>
  <c r="BW74" i="7"/>
  <c r="BV74" i="7"/>
  <c r="BU74" i="7"/>
  <c r="BY73" i="7"/>
  <c r="BX73" i="7"/>
  <c r="BW73" i="7"/>
  <c r="BV73" i="7"/>
  <c r="BU73" i="7"/>
  <c r="BY71" i="7"/>
  <c r="BX71" i="7"/>
  <c r="BW71" i="7"/>
  <c r="BV71" i="7"/>
  <c r="BU71" i="7"/>
  <c r="BY70" i="7"/>
  <c r="BX70" i="7"/>
  <c r="BW70" i="7"/>
  <c r="BV70" i="7"/>
  <c r="BU70" i="7"/>
  <c r="BY69" i="7"/>
  <c r="BX69" i="7"/>
  <c r="BW69" i="7"/>
  <c r="BV69" i="7"/>
  <c r="BU69" i="7"/>
  <c r="BY68" i="7"/>
  <c r="BX68" i="7"/>
  <c r="BW68" i="7"/>
  <c r="BV68" i="7"/>
  <c r="BU68" i="7"/>
  <c r="BY67" i="7"/>
  <c r="BX67" i="7"/>
  <c r="BW67" i="7"/>
  <c r="BV67" i="7"/>
  <c r="BU67" i="7"/>
  <c r="BY66" i="7"/>
  <c r="BX66" i="7"/>
  <c r="BW66" i="7"/>
  <c r="BV66" i="7"/>
  <c r="BU66" i="7"/>
  <c r="BY64" i="7"/>
  <c r="BX64" i="7"/>
  <c r="BW64" i="7"/>
  <c r="BV64" i="7"/>
  <c r="BU64" i="7"/>
  <c r="BY63" i="7"/>
  <c r="BX63" i="7"/>
  <c r="BW63" i="7"/>
  <c r="BV63" i="7"/>
  <c r="BU63" i="7"/>
  <c r="BY62" i="7"/>
  <c r="BX62" i="7"/>
  <c r="BW62" i="7"/>
  <c r="BV62" i="7"/>
  <c r="BU62" i="7"/>
  <c r="BY61" i="7"/>
  <c r="BX61" i="7"/>
  <c r="BW61" i="7"/>
  <c r="BV61" i="7"/>
  <c r="BU61" i="7"/>
  <c r="BY60" i="7"/>
  <c r="BX60" i="7"/>
  <c r="BW60" i="7"/>
  <c r="BV60" i="7"/>
  <c r="BU60" i="7"/>
  <c r="BY59" i="7"/>
  <c r="BX59" i="7"/>
  <c r="BW59" i="7"/>
  <c r="BV59" i="7"/>
  <c r="BU59" i="7"/>
  <c r="BY57" i="7"/>
  <c r="BX57" i="7"/>
  <c r="BW57" i="7"/>
  <c r="BV57" i="7"/>
  <c r="BU57" i="7"/>
  <c r="BY56" i="7"/>
  <c r="BX56" i="7"/>
  <c r="BW56" i="7"/>
  <c r="BV56" i="7"/>
  <c r="BU56" i="7"/>
  <c r="BY55" i="7"/>
  <c r="BX55" i="7"/>
  <c r="BW55" i="7"/>
  <c r="BV55" i="7"/>
  <c r="BU55" i="7"/>
  <c r="BY54" i="7"/>
  <c r="BX54" i="7"/>
  <c r="BW54" i="7"/>
  <c r="BV54" i="7"/>
  <c r="BU54" i="7"/>
  <c r="BY53" i="7"/>
  <c r="BX53" i="7"/>
  <c r="BW53" i="7"/>
  <c r="BV53" i="7"/>
  <c r="BU53" i="7"/>
  <c r="BY52" i="7"/>
  <c r="BX52" i="7"/>
  <c r="BW52" i="7"/>
  <c r="BV52" i="7"/>
  <c r="BU52" i="7"/>
  <c r="BY50" i="7"/>
  <c r="BX50" i="7"/>
  <c r="BW50" i="7"/>
  <c r="BV50" i="7"/>
  <c r="BU50" i="7"/>
  <c r="BY49" i="7"/>
  <c r="BX49" i="7"/>
  <c r="BW49" i="7"/>
  <c r="BV49" i="7"/>
  <c r="BU49" i="7"/>
  <c r="BY48" i="7"/>
  <c r="BX48" i="7"/>
  <c r="BW48" i="7"/>
  <c r="BV48" i="7"/>
  <c r="BU48" i="7"/>
  <c r="BY47" i="7"/>
  <c r="BX47" i="7"/>
  <c r="BW47" i="7"/>
  <c r="BV47" i="7"/>
  <c r="BU47" i="7"/>
  <c r="BY46" i="7"/>
  <c r="BX46" i="7"/>
  <c r="BW46" i="7"/>
  <c r="BV46" i="7"/>
  <c r="BU46" i="7"/>
  <c r="BY45" i="7"/>
  <c r="BX45" i="7"/>
  <c r="BW45" i="7"/>
  <c r="BV45" i="7"/>
  <c r="BU45" i="7"/>
  <c r="BY43" i="7"/>
  <c r="BX43" i="7"/>
  <c r="BW43" i="7"/>
  <c r="BV43" i="7"/>
  <c r="BU43" i="7"/>
  <c r="BY42" i="7"/>
  <c r="BX42" i="7"/>
  <c r="BW42" i="7"/>
  <c r="BV42" i="7"/>
  <c r="BU42" i="7"/>
  <c r="BY41" i="7"/>
  <c r="BX41" i="7"/>
  <c r="BW41" i="7"/>
  <c r="BV41" i="7"/>
  <c r="BU41" i="7"/>
  <c r="BY40" i="7"/>
  <c r="BX40" i="7"/>
  <c r="BW40" i="7"/>
  <c r="BV40" i="7"/>
  <c r="BU40" i="7"/>
  <c r="BY39" i="7"/>
  <c r="BX39" i="7"/>
  <c r="BW39" i="7"/>
  <c r="BV39" i="7"/>
  <c r="BU39" i="7"/>
  <c r="BY38" i="7"/>
  <c r="BX38" i="7"/>
  <c r="BW38" i="7"/>
  <c r="BV38" i="7"/>
  <c r="BU38" i="7"/>
  <c r="BY36" i="7"/>
  <c r="BX36" i="7"/>
  <c r="BW36" i="7"/>
  <c r="BV36" i="7"/>
  <c r="BU36" i="7"/>
  <c r="BY35" i="7"/>
  <c r="BX35" i="7"/>
  <c r="BW35" i="7"/>
  <c r="BV35" i="7"/>
  <c r="BU35" i="7"/>
  <c r="BY34" i="7"/>
  <c r="BX34" i="7"/>
  <c r="BW34" i="7"/>
  <c r="BV34" i="7"/>
  <c r="BU34" i="7"/>
  <c r="BY33" i="7"/>
  <c r="BX33" i="7"/>
  <c r="BW33" i="7"/>
  <c r="BV33" i="7"/>
  <c r="BU33" i="7"/>
  <c r="BY32" i="7"/>
  <c r="BX32" i="7"/>
  <c r="BW32" i="7"/>
  <c r="BV32" i="7"/>
  <c r="BU32" i="7"/>
  <c r="BY31" i="7"/>
  <c r="BX31" i="7"/>
  <c r="BW31" i="7"/>
  <c r="BV31" i="7"/>
  <c r="BU31" i="7"/>
  <c r="BY29" i="7"/>
  <c r="BX29" i="7"/>
  <c r="BW29" i="7"/>
  <c r="BV29" i="7"/>
  <c r="BU29" i="7"/>
  <c r="BY28" i="7"/>
  <c r="BX28" i="7"/>
  <c r="BW28" i="7"/>
  <c r="BV28" i="7"/>
  <c r="BU28" i="7"/>
  <c r="BY27" i="7"/>
  <c r="BX27" i="7"/>
  <c r="BW27" i="7"/>
  <c r="BV27" i="7"/>
  <c r="BU27" i="7"/>
  <c r="BY26" i="7"/>
  <c r="BX26" i="7"/>
  <c r="BW26" i="7"/>
  <c r="BV26" i="7"/>
  <c r="BU26" i="7"/>
  <c r="BY25" i="7"/>
  <c r="BX25" i="7"/>
  <c r="BW25" i="7"/>
  <c r="BV25" i="7"/>
  <c r="BU25" i="7"/>
  <c r="BY24" i="7"/>
  <c r="BX24" i="7"/>
  <c r="BW24" i="7"/>
  <c r="BV24" i="7"/>
  <c r="BU24" i="7"/>
  <c r="BY22" i="7"/>
  <c r="BX22" i="7"/>
  <c r="BW22" i="7"/>
  <c r="BV22" i="7"/>
  <c r="BU22" i="7"/>
  <c r="BY21" i="7"/>
  <c r="BX21" i="7"/>
  <c r="BW21" i="7"/>
  <c r="BV21" i="7"/>
  <c r="BU21" i="7"/>
  <c r="BY20" i="7"/>
  <c r="BX20" i="7"/>
  <c r="BW20" i="7"/>
  <c r="BV20" i="7"/>
  <c r="BU20" i="7"/>
  <c r="BY19" i="7"/>
  <c r="BX19" i="7"/>
  <c r="BW19" i="7"/>
  <c r="BV19" i="7"/>
  <c r="BU19" i="7"/>
  <c r="BY18" i="7"/>
  <c r="BX18" i="7"/>
  <c r="BW18" i="7"/>
  <c r="BV18" i="7"/>
  <c r="BU18" i="7"/>
  <c r="BY17" i="7"/>
  <c r="BX17" i="7"/>
  <c r="BW17" i="7"/>
  <c r="BV17" i="7"/>
  <c r="BU17" i="7"/>
  <c r="BY15" i="7"/>
  <c r="BX15" i="7"/>
  <c r="BW15" i="7"/>
  <c r="BV15" i="7"/>
  <c r="BU15" i="7"/>
  <c r="BY14" i="7"/>
  <c r="BX14" i="7"/>
  <c r="BW14" i="7"/>
  <c r="BV14" i="7"/>
  <c r="BU14" i="7"/>
  <c r="BY13" i="7"/>
  <c r="BX13" i="7"/>
  <c r="BW13" i="7"/>
  <c r="BV13" i="7"/>
  <c r="BU13" i="7"/>
  <c r="BY12" i="7"/>
  <c r="BX12" i="7"/>
  <c r="BW12" i="7"/>
  <c r="BV12" i="7"/>
  <c r="BU12" i="7"/>
  <c r="BY11" i="7"/>
  <c r="BX11" i="7"/>
  <c r="BW11" i="7"/>
  <c r="BV11" i="7"/>
  <c r="BU11" i="7"/>
  <c r="BY10" i="7"/>
  <c r="BX10" i="7"/>
  <c r="BW10" i="7"/>
  <c r="BV10" i="7"/>
  <c r="BU10" i="7"/>
  <c r="BY140" i="9"/>
  <c r="BX140" i="9"/>
  <c r="BW140" i="9"/>
  <c r="BV140" i="9"/>
  <c r="BU140" i="9"/>
  <c r="BY139" i="9"/>
  <c r="BX139" i="9"/>
  <c r="BW139" i="9"/>
  <c r="BV139" i="9"/>
  <c r="BU139" i="9"/>
  <c r="BY138" i="9"/>
  <c r="BX138" i="9"/>
  <c r="BW138" i="9"/>
  <c r="BV138" i="9"/>
  <c r="BU138" i="9"/>
  <c r="BY137" i="9"/>
  <c r="BX137" i="9"/>
  <c r="BW137" i="9"/>
  <c r="BV137" i="9"/>
  <c r="BU137" i="9"/>
  <c r="BY136" i="9"/>
  <c r="BX136" i="9"/>
  <c r="BW136" i="9"/>
  <c r="BV136" i="9"/>
  <c r="BU136" i="9"/>
  <c r="BY134" i="9"/>
  <c r="BX134" i="9"/>
  <c r="BV134" i="9"/>
  <c r="BU134" i="9"/>
  <c r="BY133" i="9"/>
  <c r="BX133" i="9"/>
  <c r="BW133" i="9"/>
  <c r="BV133" i="9"/>
  <c r="BU133" i="9"/>
  <c r="BY132" i="9"/>
  <c r="BX132" i="9"/>
  <c r="BW132" i="9"/>
  <c r="BV132" i="9"/>
  <c r="BU132" i="9"/>
  <c r="BY131" i="9"/>
  <c r="BX131" i="9"/>
  <c r="BW131" i="9"/>
  <c r="BV131" i="9"/>
  <c r="BU131" i="9"/>
  <c r="BY130" i="9"/>
  <c r="BX130" i="9"/>
  <c r="BW130" i="9"/>
  <c r="BV130" i="9"/>
  <c r="BU130" i="9"/>
  <c r="BY129" i="9"/>
  <c r="BX129" i="9"/>
  <c r="BW129" i="9"/>
  <c r="BV129" i="9"/>
  <c r="BU129" i="9"/>
  <c r="BV127" i="9"/>
  <c r="BU127" i="9"/>
  <c r="BY126" i="9"/>
  <c r="BX126" i="9"/>
  <c r="BW126" i="9"/>
  <c r="BV126" i="9"/>
  <c r="BU126" i="9"/>
  <c r="BY125" i="9"/>
  <c r="BX125" i="9"/>
  <c r="BW125" i="9"/>
  <c r="BV125" i="9"/>
  <c r="BU125" i="9"/>
  <c r="BY124" i="9"/>
  <c r="BX124" i="9"/>
  <c r="BW124" i="9"/>
  <c r="BV124" i="9"/>
  <c r="BU124" i="9"/>
  <c r="BY123" i="9"/>
  <c r="BX123" i="9"/>
  <c r="BW123" i="9"/>
  <c r="BV123" i="9"/>
  <c r="BU123" i="9"/>
  <c r="BY122" i="9"/>
  <c r="BX122" i="9"/>
  <c r="BW122" i="9"/>
  <c r="BV122" i="9"/>
  <c r="BU122" i="9"/>
  <c r="BV120" i="9"/>
  <c r="BU120" i="9"/>
  <c r="BV119" i="9"/>
  <c r="BU119" i="9"/>
  <c r="BV118" i="9"/>
  <c r="BU118" i="9"/>
  <c r="BV117" i="9"/>
  <c r="BU117" i="9"/>
  <c r="BV116" i="9"/>
  <c r="BU116" i="9"/>
  <c r="BV115" i="9"/>
  <c r="BU115" i="9"/>
  <c r="BV113" i="9"/>
  <c r="BU113" i="9"/>
  <c r="BY112" i="9"/>
  <c r="BX112" i="9"/>
  <c r="BW112" i="9"/>
  <c r="BV112" i="9"/>
  <c r="BU112" i="9"/>
  <c r="BY111" i="9"/>
  <c r="BX111" i="9"/>
  <c r="BV111" i="9"/>
  <c r="BU111" i="9"/>
  <c r="BY110" i="9"/>
  <c r="BX110" i="9"/>
  <c r="BV110" i="9"/>
  <c r="BU110" i="9"/>
  <c r="BY109" i="9"/>
  <c r="BX109" i="9"/>
  <c r="BW109" i="9"/>
  <c r="BV109" i="9"/>
  <c r="BU109" i="9"/>
  <c r="BY108" i="9"/>
  <c r="BX108" i="9"/>
  <c r="BW108" i="9"/>
  <c r="BV108" i="9"/>
  <c r="BU108" i="9"/>
  <c r="BV106" i="9"/>
  <c r="BU106" i="9"/>
  <c r="BY105" i="9"/>
  <c r="BX105" i="9"/>
  <c r="BW105" i="9"/>
  <c r="BV105" i="9"/>
  <c r="BU105" i="9"/>
  <c r="BY104" i="9"/>
  <c r="BX104" i="9"/>
  <c r="BW104" i="9"/>
  <c r="BV104" i="9"/>
  <c r="BU104" i="9"/>
  <c r="BY103" i="9"/>
  <c r="BX103" i="9"/>
  <c r="BW103" i="9"/>
  <c r="BV103" i="9"/>
  <c r="BU103" i="9"/>
  <c r="BY102" i="9"/>
  <c r="BX102" i="9"/>
  <c r="BW102" i="9"/>
  <c r="BV102" i="9"/>
  <c r="BU102" i="9"/>
  <c r="BY101" i="9"/>
  <c r="BX101" i="9"/>
  <c r="BW101" i="9"/>
  <c r="BV101" i="9"/>
  <c r="BU101" i="9"/>
  <c r="BV99" i="9"/>
  <c r="BU99" i="9"/>
  <c r="BX98" i="9"/>
  <c r="BV98" i="9"/>
  <c r="BU98" i="9"/>
  <c r="BX97" i="9"/>
  <c r="BV97" i="9"/>
  <c r="BU97" i="9"/>
  <c r="BX96" i="9"/>
  <c r="BV96" i="9"/>
  <c r="BU96" i="9"/>
  <c r="BX95" i="9"/>
  <c r="BV95" i="9"/>
  <c r="BU95" i="9"/>
  <c r="BX94" i="9"/>
  <c r="BV94" i="9"/>
  <c r="BU94" i="9"/>
  <c r="BV92" i="9"/>
  <c r="BU92" i="9"/>
  <c r="BY91" i="9"/>
  <c r="BX91" i="9"/>
  <c r="BW91" i="9"/>
  <c r="BV91" i="9"/>
  <c r="BU91" i="9"/>
  <c r="BY90" i="9"/>
  <c r="BX90" i="9"/>
  <c r="BW90" i="9"/>
  <c r="BV90" i="9"/>
  <c r="BU90" i="9"/>
  <c r="BY89" i="9"/>
  <c r="BX89" i="9"/>
  <c r="BW89" i="9"/>
  <c r="BV89" i="9"/>
  <c r="BU89" i="9"/>
  <c r="BY88" i="9"/>
  <c r="BX88" i="9"/>
  <c r="BW88" i="9"/>
  <c r="BV88" i="9"/>
  <c r="BU88" i="9"/>
  <c r="BY87" i="9"/>
  <c r="BX87" i="9"/>
  <c r="BW87" i="9"/>
  <c r="BV87" i="9"/>
  <c r="BU87" i="9"/>
  <c r="BV85" i="9"/>
  <c r="BU85" i="9"/>
  <c r="BY84" i="9"/>
  <c r="BX84" i="9"/>
  <c r="BW84" i="9"/>
  <c r="BV84" i="9"/>
  <c r="BU84" i="9"/>
  <c r="BY83" i="9"/>
  <c r="BX83" i="9"/>
  <c r="BW83" i="9"/>
  <c r="BV83" i="9"/>
  <c r="BU83" i="9"/>
  <c r="BY82" i="9"/>
  <c r="BX82" i="9"/>
  <c r="BW82" i="9"/>
  <c r="BV82" i="9"/>
  <c r="BU82" i="9"/>
  <c r="BY81" i="9"/>
  <c r="BX81" i="9"/>
  <c r="BW81" i="9"/>
  <c r="BV81" i="9"/>
  <c r="BU81" i="9"/>
  <c r="BY80" i="9"/>
  <c r="BX80" i="9"/>
  <c r="BW80" i="9"/>
  <c r="BV80" i="9"/>
  <c r="BU80" i="9"/>
  <c r="BV78" i="9"/>
  <c r="BU78" i="9"/>
  <c r="BY77" i="9"/>
  <c r="BX77" i="9"/>
  <c r="BW77" i="9"/>
  <c r="BV77" i="9"/>
  <c r="BU77" i="9"/>
  <c r="BY76" i="9"/>
  <c r="BX76" i="9"/>
  <c r="BW76" i="9"/>
  <c r="BV76" i="9"/>
  <c r="BU76" i="9"/>
  <c r="BY75" i="9"/>
  <c r="BX75" i="9"/>
  <c r="BW75" i="9"/>
  <c r="BV75" i="9"/>
  <c r="BU75" i="9"/>
  <c r="BY74" i="9"/>
  <c r="BX74" i="9"/>
  <c r="BW74" i="9"/>
  <c r="BV74" i="9"/>
  <c r="BU74" i="9"/>
  <c r="BY73" i="9"/>
  <c r="BX73" i="9"/>
  <c r="BW73" i="9"/>
  <c r="BV73" i="9"/>
  <c r="BU73" i="9"/>
  <c r="BV71" i="9"/>
  <c r="BU71" i="9"/>
  <c r="BX70" i="9"/>
  <c r="BV70" i="9"/>
  <c r="BU70" i="9"/>
  <c r="BX69" i="9"/>
  <c r="BV69" i="9"/>
  <c r="BU69" i="9"/>
  <c r="BX68" i="9"/>
  <c r="BV68" i="9"/>
  <c r="BU68" i="9"/>
  <c r="BX67" i="9"/>
  <c r="BV67" i="9"/>
  <c r="BU67" i="9"/>
  <c r="BX66" i="9"/>
  <c r="BV66" i="9"/>
  <c r="BU66" i="9"/>
  <c r="BV64" i="9"/>
  <c r="BU64" i="9"/>
  <c r="BY63" i="9"/>
  <c r="BX63" i="9"/>
  <c r="BW63" i="9"/>
  <c r="BV63" i="9"/>
  <c r="BU63" i="9"/>
  <c r="BY62" i="9"/>
  <c r="BX62" i="9"/>
  <c r="BW62" i="9"/>
  <c r="BV62" i="9"/>
  <c r="BU62" i="9"/>
  <c r="BY61" i="9"/>
  <c r="BX61" i="9"/>
  <c r="BW61" i="9"/>
  <c r="BV61" i="9"/>
  <c r="BU61" i="9"/>
  <c r="BY60" i="9"/>
  <c r="BX60" i="9"/>
  <c r="BW60" i="9"/>
  <c r="BV60" i="9"/>
  <c r="BU60" i="9"/>
  <c r="BY59" i="9"/>
  <c r="BX59" i="9"/>
  <c r="BW59" i="9"/>
  <c r="BV59" i="9"/>
  <c r="BU59" i="9"/>
  <c r="BV57" i="9"/>
  <c r="BU57" i="9"/>
  <c r="BY56" i="9"/>
  <c r="BX56" i="9"/>
  <c r="BW56" i="9"/>
  <c r="BV56" i="9"/>
  <c r="BU56" i="9"/>
  <c r="BY55" i="9"/>
  <c r="BX55" i="9"/>
  <c r="BW55" i="9"/>
  <c r="BV55" i="9"/>
  <c r="BU55" i="9"/>
  <c r="BY54" i="9"/>
  <c r="BX54" i="9"/>
  <c r="BW54" i="9"/>
  <c r="BV54" i="9"/>
  <c r="BU54" i="9"/>
  <c r="BY53" i="9"/>
  <c r="BX53" i="9"/>
  <c r="BW53" i="9"/>
  <c r="BV53" i="9"/>
  <c r="BU53" i="9"/>
  <c r="BY52" i="9"/>
  <c r="BX52" i="9"/>
  <c r="BW52" i="9"/>
  <c r="BV52" i="9"/>
  <c r="BU52" i="9"/>
  <c r="BV50" i="9"/>
  <c r="BU50" i="9"/>
  <c r="BY49" i="9"/>
  <c r="BX49" i="9"/>
  <c r="BW49" i="9"/>
  <c r="BV49" i="9"/>
  <c r="BU49" i="9"/>
  <c r="BY48" i="9"/>
  <c r="BX48" i="9"/>
  <c r="BW48" i="9"/>
  <c r="BV48" i="9"/>
  <c r="BU48" i="9"/>
  <c r="BY47" i="9"/>
  <c r="BX47" i="9"/>
  <c r="BW47" i="9"/>
  <c r="BV47" i="9"/>
  <c r="BU47" i="9"/>
  <c r="BY46" i="9"/>
  <c r="BX46" i="9"/>
  <c r="BW46" i="9"/>
  <c r="BV46" i="9"/>
  <c r="BY45" i="9"/>
  <c r="BX45" i="9"/>
  <c r="BW45" i="9"/>
  <c r="BV45" i="9"/>
  <c r="BU45" i="9"/>
  <c r="BV43" i="9"/>
  <c r="BU43" i="9"/>
  <c r="BY42" i="9"/>
  <c r="BX42" i="9"/>
  <c r="BW42" i="9"/>
  <c r="BV42" i="9"/>
  <c r="BU42" i="9"/>
  <c r="BY41" i="9"/>
  <c r="BX41" i="9"/>
  <c r="BW41" i="9"/>
  <c r="BV41" i="9"/>
  <c r="BU41" i="9"/>
  <c r="BY40" i="9"/>
  <c r="BX40" i="9"/>
  <c r="BW40" i="9"/>
  <c r="BV40" i="9"/>
  <c r="BU40" i="9"/>
  <c r="BY39" i="9"/>
  <c r="BX39" i="9"/>
  <c r="BW39" i="9"/>
  <c r="BV39" i="9"/>
  <c r="BU39" i="9"/>
  <c r="BY38" i="9"/>
  <c r="BX38" i="9"/>
  <c r="BW38" i="9"/>
  <c r="BV38" i="9"/>
  <c r="BU38" i="9"/>
  <c r="BV36" i="9"/>
  <c r="BU36" i="9"/>
  <c r="BY35" i="9"/>
  <c r="BX35" i="9"/>
  <c r="BW35" i="9"/>
  <c r="BV35" i="9"/>
  <c r="BU35" i="9"/>
  <c r="BY34" i="9"/>
  <c r="BX34" i="9"/>
  <c r="BW34" i="9"/>
  <c r="BV34" i="9"/>
  <c r="BU34" i="9"/>
  <c r="BY33" i="9"/>
  <c r="BX33" i="9"/>
  <c r="BW33" i="9"/>
  <c r="BV33" i="9"/>
  <c r="BU33" i="9"/>
  <c r="BY32" i="9"/>
  <c r="BX32" i="9"/>
  <c r="BW32" i="9"/>
  <c r="BV32" i="9"/>
  <c r="BU32" i="9"/>
  <c r="BY31" i="9"/>
  <c r="BX31" i="9"/>
  <c r="BW31" i="9"/>
  <c r="BV31" i="9"/>
  <c r="BU31" i="9"/>
  <c r="BV29" i="9"/>
  <c r="BU29" i="9"/>
  <c r="BY28" i="9"/>
  <c r="BX28" i="9"/>
  <c r="BW28" i="9"/>
  <c r="BV28" i="9"/>
  <c r="BU28" i="9"/>
  <c r="BY27" i="9"/>
  <c r="BX27" i="9"/>
  <c r="BW27" i="9"/>
  <c r="BV27" i="9"/>
  <c r="BU27" i="9"/>
  <c r="BY26" i="9"/>
  <c r="BX26" i="9"/>
  <c r="BW26" i="9"/>
  <c r="BV26" i="9"/>
  <c r="BU26" i="9"/>
  <c r="BY25" i="9"/>
  <c r="BX25" i="9"/>
  <c r="BW25" i="9"/>
  <c r="BV25" i="9"/>
  <c r="BU25" i="9"/>
  <c r="BY24" i="9"/>
  <c r="BX24" i="9"/>
  <c r="BW24" i="9"/>
  <c r="BV24" i="9"/>
  <c r="BU24" i="9"/>
  <c r="BV22" i="9"/>
  <c r="BU22" i="9"/>
  <c r="BX21" i="9"/>
  <c r="BV21" i="9"/>
  <c r="BU21" i="9"/>
  <c r="BX20" i="9"/>
  <c r="BV20" i="9"/>
  <c r="BU20" i="9"/>
  <c r="BX19" i="9"/>
  <c r="BV19" i="9"/>
  <c r="BU19" i="9"/>
  <c r="BX18" i="9"/>
  <c r="BV18" i="9"/>
  <c r="BU18" i="9"/>
  <c r="BX17" i="9"/>
  <c r="BV17" i="9"/>
  <c r="BU17" i="9"/>
  <c r="BV15" i="9"/>
  <c r="BY14" i="9"/>
  <c r="BX14" i="9"/>
  <c r="BW14" i="9"/>
  <c r="BV14" i="9"/>
  <c r="BY13" i="9"/>
  <c r="BX13" i="9"/>
  <c r="BW13" i="9"/>
  <c r="BV13" i="9"/>
  <c r="BY12" i="9"/>
  <c r="BX12" i="9"/>
  <c r="BW12" i="9"/>
  <c r="BV12" i="9"/>
  <c r="BY11" i="9"/>
  <c r="BX11" i="9"/>
  <c r="BW11" i="9"/>
  <c r="BV11" i="9"/>
  <c r="BY10" i="9"/>
  <c r="BX10" i="9"/>
  <c r="BW10" i="9"/>
  <c r="BV10" i="9"/>
  <c r="BU11" i="9"/>
  <c r="BU12" i="9"/>
  <c r="BU13" i="9"/>
  <c r="BU14" i="9"/>
  <c r="BU15" i="9"/>
  <c r="BU10" i="9"/>
  <c r="S115" i="8"/>
  <c r="BY115" i="8" s="1"/>
  <c r="S116" i="8"/>
  <c r="BY116" i="8" s="1"/>
  <c r="S117" i="8"/>
  <c r="BY117" i="8" s="1"/>
  <c r="S118" i="8"/>
  <c r="BY118" i="8" s="1"/>
  <c r="S119" i="8"/>
  <c r="BY119" i="8" s="1"/>
  <c r="S98" i="9"/>
  <c r="BY98" i="9" s="1"/>
  <c r="S97" i="9"/>
  <c r="S118" i="9" s="1"/>
  <c r="S96" i="9"/>
  <c r="BY96" i="9" s="1"/>
  <c r="S95" i="9"/>
  <c r="BY95" i="9" s="1"/>
  <c r="S94" i="9"/>
  <c r="BY94" i="9" s="1"/>
  <c r="S92" i="9"/>
  <c r="BY92" i="9" s="1"/>
  <c r="S85" i="9"/>
  <c r="BY85" i="9" s="1"/>
  <c r="S78" i="9"/>
  <c r="BY78" i="9" s="1"/>
  <c r="S70" i="9"/>
  <c r="BY70" i="9" s="1"/>
  <c r="S69" i="9"/>
  <c r="BY69" i="9" s="1"/>
  <c r="S68" i="9"/>
  <c r="BY68" i="9" s="1"/>
  <c r="S67" i="9"/>
  <c r="BY67" i="9" s="1"/>
  <c r="S66" i="9"/>
  <c r="BY66" i="9" s="1"/>
  <c r="S64" i="9"/>
  <c r="BY64" i="9" s="1"/>
  <c r="S57" i="9"/>
  <c r="BY57" i="9" s="1"/>
  <c r="S50" i="9"/>
  <c r="BY50" i="9" s="1"/>
  <c r="S43" i="9"/>
  <c r="BY43" i="9" s="1"/>
  <c r="S36" i="9"/>
  <c r="BY36" i="9" s="1"/>
  <c r="S29" i="9"/>
  <c r="BY29" i="9" s="1"/>
  <c r="S21" i="9"/>
  <c r="BY21" i="9" s="1"/>
  <c r="S20" i="9"/>
  <c r="BY20" i="9" s="1"/>
  <c r="S19" i="9"/>
  <c r="BY19" i="9" s="1"/>
  <c r="S18" i="9"/>
  <c r="BY18" i="9" s="1"/>
  <c r="S17" i="9"/>
  <c r="BY17" i="9" s="1"/>
  <c r="S15" i="9"/>
  <c r="BY15" i="9" s="1"/>
  <c r="S113" i="8"/>
  <c r="BY113" i="8" s="1"/>
  <c r="S106" i="8"/>
  <c r="BY106" i="8" s="1"/>
  <c r="S116" i="7"/>
  <c r="BY116" i="7" s="1"/>
  <c r="S115" i="7"/>
  <c r="BY115" i="7" s="1"/>
  <c r="S117" i="7"/>
  <c r="BY117" i="7" s="1"/>
  <c r="S118" i="7"/>
  <c r="BY118" i="7" s="1"/>
  <c r="S119" i="7"/>
  <c r="BY119" i="7" s="1"/>
  <c r="S113" i="7"/>
  <c r="BY113" i="7" s="1"/>
  <c r="S106" i="7"/>
  <c r="S120" i="7" s="1"/>
  <c r="BY120" i="7" s="1"/>
  <c r="S113" i="9"/>
  <c r="BY113" i="9" s="1"/>
  <c r="S106" i="9"/>
  <c r="BY106" i="9" s="1"/>
  <c r="S141" i="9"/>
  <c r="R113" i="9"/>
  <c r="BX113" i="9" s="1"/>
  <c r="R106" i="9"/>
  <c r="BX106" i="9" s="1"/>
  <c r="S141" i="8"/>
  <c r="BY141" i="8" s="1"/>
  <c r="S127" i="8"/>
  <c r="BY127" i="8" s="1"/>
  <c r="S141" i="7"/>
  <c r="BY141" i="7" s="1"/>
  <c r="S127" i="7"/>
  <c r="BY127" i="7" s="1"/>
  <c r="S127" i="9"/>
  <c r="BY127" i="9" s="1"/>
  <c r="R115" i="8"/>
  <c r="BX115" i="8" s="1"/>
  <c r="R116" i="8"/>
  <c r="BX116" i="8" s="1"/>
  <c r="R117" i="8"/>
  <c r="BX117" i="8" s="1"/>
  <c r="R118" i="8"/>
  <c r="BX118" i="8" s="1"/>
  <c r="R119" i="8"/>
  <c r="BX119" i="8" s="1"/>
  <c r="R113" i="8"/>
  <c r="BX113" i="8" s="1"/>
  <c r="R106" i="8"/>
  <c r="BX106" i="8" s="1"/>
  <c r="R115" i="7"/>
  <c r="BX115" i="7" s="1"/>
  <c r="R116" i="7"/>
  <c r="BX116" i="7" s="1"/>
  <c r="R117" i="7"/>
  <c r="BX117" i="7" s="1"/>
  <c r="R118" i="7"/>
  <c r="BX118" i="7" s="1"/>
  <c r="R119" i="7"/>
  <c r="BX119" i="7" s="1"/>
  <c r="R106" i="7"/>
  <c r="R120" i="7" s="1"/>
  <c r="BX120" i="7" s="1"/>
  <c r="R113" i="7"/>
  <c r="BX113" i="7" s="1"/>
  <c r="R115" i="9"/>
  <c r="BX115" i="9" s="1"/>
  <c r="R116" i="9"/>
  <c r="BX116" i="9" s="1"/>
  <c r="R117" i="9"/>
  <c r="BX117" i="9" s="1"/>
  <c r="R118" i="9"/>
  <c r="BX118" i="9" s="1"/>
  <c r="R119" i="9"/>
  <c r="BX119" i="9" s="1"/>
  <c r="R99" i="9"/>
  <c r="BX99" i="9" s="1"/>
  <c r="R92" i="9"/>
  <c r="BX92" i="9" s="1"/>
  <c r="R85" i="9"/>
  <c r="BX85" i="9" s="1"/>
  <c r="R78" i="9"/>
  <c r="BX78" i="9" s="1"/>
  <c r="R71" i="9"/>
  <c r="BX71" i="9" s="1"/>
  <c r="R64" i="9"/>
  <c r="BX64" i="9" s="1"/>
  <c r="R57" i="9"/>
  <c r="BX57" i="9" s="1"/>
  <c r="R50" i="9"/>
  <c r="BX50" i="9" s="1"/>
  <c r="R43" i="9"/>
  <c r="BX43" i="9" s="1"/>
  <c r="R36" i="9"/>
  <c r="BX36" i="9" s="1"/>
  <c r="R29" i="9"/>
  <c r="BX29" i="9" s="1"/>
  <c r="R22" i="9"/>
  <c r="BX22" i="9" s="1"/>
  <c r="R15" i="9"/>
  <c r="BX15" i="9" s="1"/>
  <c r="R141" i="9"/>
  <c r="F141" i="9"/>
  <c r="R141" i="8"/>
  <c r="BX141" i="8" s="1"/>
  <c r="R127" i="8"/>
  <c r="BX127" i="8" s="1"/>
  <c r="R141" i="7"/>
  <c r="BX141" i="7" s="1"/>
  <c r="R127" i="7"/>
  <c r="BX127" i="7" s="1"/>
  <c r="R127" i="9"/>
  <c r="BX127" i="9" s="1"/>
  <c r="Q116" i="8"/>
  <c r="BW116" i="8" s="1"/>
  <c r="Q117" i="8"/>
  <c r="BW117" i="8" s="1"/>
  <c r="Q118" i="8"/>
  <c r="BW118" i="8" s="1"/>
  <c r="Q119" i="8"/>
  <c r="BW119" i="8" s="1"/>
  <c r="Q115" i="8"/>
  <c r="BW115" i="8" s="1"/>
  <c r="Q113" i="8"/>
  <c r="BW113" i="8" s="1"/>
  <c r="Q106" i="8"/>
  <c r="Q120" i="8" s="1"/>
  <c r="BW120" i="8" s="1"/>
  <c r="Q117" i="7"/>
  <c r="BW117" i="7" s="1"/>
  <c r="Q116" i="7"/>
  <c r="BW116" i="7" s="1"/>
  <c r="Q118" i="7"/>
  <c r="BW118" i="7" s="1"/>
  <c r="Q119" i="7"/>
  <c r="BW119" i="7" s="1"/>
  <c r="Q115" i="7"/>
  <c r="BW115" i="7" s="1"/>
  <c r="Q113" i="7"/>
  <c r="BW113" i="7" s="1"/>
  <c r="Q106" i="7"/>
  <c r="Q120" i="7" s="1"/>
  <c r="BW120" i="7" s="1"/>
  <c r="Q111" i="9"/>
  <c r="BW111" i="9" s="1"/>
  <c r="Q110" i="9"/>
  <c r="BW110" i="9" s="1"/>
  <c r="Q106" i="9"/>
  <c r="BW106" i="9" s="1"/>
  <c r="Q98" i="9"/>
  <c r="BW98" i="9" s="1"/>
  <c r="Q97" i="9"/>
  <c r="BW97" i="9" s="1"/>
  <c r="Q96" i="9"/>
  <c r="Q117" i="9" s="1"/>
  <c r="BW117" i="9" s="1"/>
  <c r="Q95" i="9"/>
  <c r="BW95" i="9" s="1"/>
  <c r="Q94" i="9"/>
  <c r="BW94" i="9" s="1"/>
  <c r="Q92" i="9"/>
  <c r="BW92" i="9" s="1"/>
  <c r="Q85" i="9"/>
  <c r="BW85" i="9" s="1"/>
  <c r="Q78" i="9"/>
  <c r="BW78" i="9" s="1"/>
  <c r="Q70" i="9"/>
  <c r="BW70" i="9" s="1"/>
  <c r="Q69" i="9"/>
  <c r="BW69" i="9" s="1"/>
  <c r="Q68" i="9"/>
  <c r="BW68" i="9" s="1"/>
  <c r="Q67" i="9"/>
  <c r="BW67" i="9" s="1"/>
  <c r="Q66" i="9"/>
  <c r="BW66" i="9" s="1"/>
  <c r="Q64" i="9"/>
  <c r="BW64" i="9" s="1"/>
  <c r="Q57" i="9"/>
  <c r="BW57" i="9" s="1"/>
  <c r="Q50" i="9"/>
  <c r="BW50" i="9" s="1"/>
  <c r="Q43" i="9"/>
  <c r="BW43" i="9" s="1"/>
  <c r="Q36" i="9"/>
  <c r="BW36" i="9" s="1"/>
  <c r="Q29" i="9"/>
  <c r="BW29" i="9" s="1"/>
  <c r="Q21" i="9"/>
  <c r="BW21" i="9" s="1"/>
  <c r="Q20" i="9"/>
  <c r="BW20" i="9" s="1"/>
  <c r="Q19" i="9"/>
  <c r="BW19" i="9" s="1"/>
  <c r="Q18" i="9"/>
  <c r="BW18" i="9" s="1"/>
  <c r="Q17" i="9"/>
  <c r="Q15" i="9"/>
  <c r="BW15" i="9" s="1"/>
  <c r="Q141" i="8"/>
  <c r="BW141" i="8" s="1"/>
  <c r="Q127" i="8"/>
  <c r="BW127" i="8" s="1"/>
  <c r="Q141" i="7"/>
  <c r="BW141" i="7" s="1"/>
  <c r="Q127" i="7"/>
  <c r="BW127" i="7" s="1"/>
  <c r="Q127" i="9"/>
  <c r="BW127" i="9" s="1"/>
  <c r="Q134" i="9"/>
  <c r="BW134" i="9" s="1"/>
  <c r="Q141" i="9"/>
  <c r="D141" i="9"/>
  <c r="E141" i="9"/>
  <c r="G141" i="9"/>
  <c r="I141" i="9"/>
  <c r="J141" i="9"/>
  <c r="M141" i="9"/>
  <c r="N141" i="9"/>
  <c r="O141" i="9"/>
  <c r="P141" i="9"/>
  <c r="C141" i="9"/>
  <c r="BZ97" i="9"/>
  <c r="CB141" i="9" l="1"/>
  <c r="T117" i="8"/>
  <c r="BZ117" i="8" s="1"/>
  <c r="CA106" i="8"/>
  <c r="T115" i="8"/>
  <c r="BZ115" i="8" s="1"/>
  <c r="BZ96" i="9"/>
  <c r="V120" i="7"/>
  <c r="CB120" i="7" s="1"/>
  <c r="T119" i="9"/>
  <c r="BZ119" i="9" s="1"/>
  <c r="T116" i="8"/>
  <c r="BZ116" i="8" s="1"/>
  <c r="BW141" i="9"/>
  <c r="T118" i="8"/>
  <c r="BZ118" i="8" s="1"/>
  <c r="CD106" i="8"/>
  <c r="AD99" i="7"/>
  <c r="AD120" i="7" s="1"/>
  <c r="CB106" i="9"/>
  <c r="T118" i="7"/>
  <c r="BZ118" i="7" s="1"/>
  <c r="W120" i="9"/>
  <c r="CC120" i="9" s="1"/>
  <c r="T119" i="8"/>
  <c r="BZ119" i="8" s="1"/>
  <c r="BW106" i="7"/>
  <c r="AA71" i="8"/>
  <c r="AA99" i="8"/>
  <c r="AA120" i="8" s="1"/>
  <c r="AD22" i="8"/>
  <c r="AF22" i="7"/>
  <c r="AF22" i="8"/>
  <c r="S117" i="9"/>
  <c r="BY117" i="9" s="1"/>
  <c r="AI99" i="7"/>
  <c r="AI120" i="7" s="1"/>
  <c r="S120" i="8"/>
  <c r="BY120" i="8" s="1"/>
  <c r="Q119" i="9"/>
  <c r="BW119" i="9" s="1"/>
  <c r="AL71" i="9"/>
  <c r="AF71" i="8"/>
  <c r="AA22" i="8"/>
  <c r="T119" i="7"/>
  <c r="BZ119" i="7" s="1"/>
  <c r="T115" i="7"/>
  <c r="BZ115" i="7" s="1"/>
  <c r="AD22" i="7"/>
  <c r="Z99" i="7"/>
  <c r="Z120" i="7" s="1"/>
  <c r="Q116" i="9"/>
  <c r="BW116" i="9" s="1"/>
  <c r="BY97" i="9"/>
  <c r="CC141" i="9"/>
  <c r="BX141" i="9"/>
  <c r="BX106" i="7"/>
  <c r="R120" i="8"/>
  <c r="BX120" i="8" s="1"/>
  <c r="BY141" i="9"/>
  <c r="AI99" i="8"/>
  <c r="AI120" i="8" s="1"/>
  <c r="AF71" i="9"/>
  <c r="Q22" i="9"/>
  <c r="BW22" i="9" s="1"/>
  <c r="BY106" i="7"/>
  <c r="CA106" i="7"/>
  <c r="CB106" i="8"/>
  <c r="W120" i="8"/>
  <c r="CC120" i="8" s="1"/>
  <c r="CD141" i="9"/>
  <c r="AI71" i="8"/>
  <c r="Z22" i="7"/>
  <c r="Z71" i="7"/>
  <c r="AF71" i="7"/>
  <c r="T71" i="7"/>
  <c r="BZ71" i="7" s="1"/>
  <c r="X118" i="9"/>
  <c r="CD118" i="9" s="1"/>
  <c r="AD71" i="7"/>
  <c r="AG22" i="9"/>
  <c r="AI99" i="9"/>
  <c r="AI120" i="9" s="1"/>
  <c r="BW96" i="9"/>
  <c r="T22" i="8"/>
  <c r="BZ22" i="8" s="1"/>
  <c r="AI22" i="7"/>
  <c r="S119" i="9"/>
  <c r="BY119" i="9" s="1"/>
  <c r="BZ96" i="7"/>
  <c r="AD71" i="9"/>
  <c r="AD71" i="8"/>
  <c r="AD99" i="8"/>
  <c r="AD120" i="8" s="1"/>
  <c r="AI71" i="7"/>
  <c r="AI22" i="8"/>
  <c r="AL22" i="9"/>
  <c r="AD115" i="8"/>
  <c r="AG99" i="9"/>
  <c r="AG120" i="9" s="1"/>
  <c r="T99" i="8"/>
  <c r="AA115" i="8"/>
  <c r="AF99" i="8"/>
  <c r="AF120" i="8" s="1"/>
  <c r="BW106" i="8"/>
  <c r="T71" i="8"/>
  <c r="BZ71" i="8" s="1"/>
  <c r="AF99" i="7"/>
  <c r="AF120" i="7" s="1"/>
  <c r="CC106" i="7"/>
  <c r="AE106" i="7"/>
  <c r="AE120" i="7" s="1"/>
  <c r="BZ95" i="7"/>
  <c r="X120" i="7"/>
  <c r="CD120" i="7" s="1"/>
  <c r="T99" i="7"/>
  <c r="AI115" i="9"/>
  <c r="BZ94" i="9"/>
  <c r="S116" i="9"/>
  <c r="BY116" i="9" s="1"/>
  <c r="S71" i="9"/>
  <c r="BY71" i="9" s="1"/>
  <c r="CA141" i="9"/>
  <c r="AD120" i="9"/>
  <c r="Q113" i="9"/>
  <c r="BW113" i="9" s="1"/>
  <c r="U120" i="9"/>
  <c r="CA120" i="9" s="1"/>
  <c r="BW17" i="9"/>
  <c r="S115" i="9"/>
  <c r="BY115" i="9" s="1"/>
  <c r="AE22" i="9"/>
  <c r="X71" i="9"/>
  <c r="CD71" i="9" s="1"/>
  <c r="AF22" i="9"/>
  <c r="AG71" i="9"/>
  <c r="AI22" i="9"/>
  <c r="BU141" i="9"/>
  <c r="Q115" i="9"/>
  <c r="BW115" i="9" s="1"/>
  <c r="BZ95" i="9"/>
  <c r="X116" i="9"/>
  <c r="CD116" i="9" s="1"/>
  <c r="AD22" i="9"/>
  <c r="BZ141" i="9"/>
  <c r="AE71" i="9"/>
  <c r="BV141" i="9"/>
  <c r="X22" i="9"/>
  <c r="CD22" i="9" s="1"/>
  <c r="AI71" i="9"/>
  <c r="BY118" i="9"/>
  <c r="BZ115" i="9"/>
  <c r="AD99" i="9"/>
  <c r="Q99" i="9"/>
  <c r="BW99" i="9" s="1"/>
  <c r="AL99" i="9"/>
  <c r="AL120" i="9" s="1"/>
  <c r="X99" i="9"/>
  <c r="Q118" i="9"/>
  <c r="BW118" i="9" s="1"/>
  <c r="CD96" i="9"/>
  <c r="AF99" i="9"/>
  <c r="AF120" i="9" s="1"/>
  <c r="AG115" i="9"/>
  <c r="X115" i="9"/>
  <c r="CD115" i="9" s="1"/>
  <c r="T99" i="9"/>
  <c r="BZ99" i="9" s="1"/>
  <c r="R120" i="9"/>
  <c r="BX120" i="9" s="1"/>
  <c r="S22" i="9"/>
  <c r="BY22" i="9" s="1"/>
  <c r="AE99" i="9"/>
  <c r="AE120" i="9" s="1"/>
  <c r="S99" i="9"/>
  <c r="BY99" i="9" s="1"/>
  <c r="Q71" i="9"/>
  <c r="BW71" i="9" s="1"/>
  <c r="X119" i="9"/>
  <c r="CD119" i="9" s="1"/>
  <c r="T120" i="9" l="1"/>
  <c r="BZ120" i="9" s="1"/>
  <c r="S120" i="9"/>
  <c r="BY120" i="9" s="1"/>
  <c r="BZ99" i="8"/>
  <c r="T120" i="8"/>
  <c r="BZ120" i="8" s="1"/>
  <c r="BZ99" i="7"/>
  <c r="T120" i="7"/>
  <c r="BZ120" i="7" s="1"/>
  <c r="Q120" i="9"/>
  <c r="BW120" i="9" s="1"/>
  <c r="X120" i="9"/>
  <c r="CD120" i="9" s="1"/>
  <c r="CD99" i="9"/>
</calcChain>
</file>

<file path=xl/sharedStrings.xml><?xml version="1.0" encoding="utf-8"?>
<sst xmlns="http://schemas.openxmlformats.org/spreadsheetml/2006/main" count="1588" uniqueCount="137">
  <si>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</si>
  <si>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</si>
  <si>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</si>
  <si>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</si>
  <si>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</si>
  <si>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</si>
  <si>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</si>
  <si>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</si>
  <si>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</si>
  <si>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</si>
  <si>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</si>
  <si>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</si>
  <si>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</si>
  <si>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</si>
  <si>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</si>
  <si>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</si>
  <si>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</si>
  <si>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</si>
  <si>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</si>
  <si>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</si>
  <si>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</si>
  <si>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</si>
  <si>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</si>
  <si>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</si>
  <si>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</si>
  <si>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</si>
  <si>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</si>
  <si>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</si>
  <si>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</si>
  <si>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(A) Programs Available for This Customer Class to Manage Arrearages</t>
  </si>
  <si>
    <t>(B) Description of Process for Calculating Arrearages</t>
  </si>
  <si>
    <t>(C) Categories of Information (Including Any Above) For Which The Company Can Provide Weekly Updates</t>
  </si>
  <si>
    <t>(D) For Categories with Monthly Data, General Description of Why Weekly Updates are Not Available (e.g. batch processing limitations/complexity of modifying IT to produce weekly data, etc.)</t>
  </si>
  <si>
    <t>$ Arrears 30-60</t>
  </si>
  <si>
    <t>$ Arrears 60-90</t>
  </si>
  <si>
    <t>$ Arrears 90&gt;</t>
  </si>
  <si>
    <t># Revenue (Payments) Received</t>
  </si>
  <si>
    <t>Supplier Receivables Purchased (for EDCs)(1)</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</si>
  <si>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</si>
  <si>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</si>
  <si>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</si>
  <si>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</si>
  <si>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</si>
  <si>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</si>
  <si>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</si>
  <si>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</si>
  <si>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</si>
  <si>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</si>
  <si>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</si>
  <si>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</si>
  <si>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t>.</t>
  </si>
  <si>
    <t>Streetlights</t>
  </si>
  <si>
    <t>Medium / Large C&amp;I</t>
  </si>
  <si>
    <t>NSTAR Electric-East</t>
  </si>
  <si>
    <t>NSTAR Gas</t>
  </si>
  <si>
    <t>Medium &amp; Large CI</t>
  </si>
  <si>
    <t>Streetlight</t>
  </si>
  <si>
    <t>Small C&amp;I (Total C&amp;I)</t>
  </si>
  <si>
    <t>Medium &amp; Large C&amp;I (not available)</t>
  </si>
  <si>
    <t>Streetlight (not available)</t>
  </si>
  <si>
    <t>Medium &amp; Large C&amp;I</t>
  </si>
  <si>
    <t>Medium C&amp;I (not available)</t>
  </si>
  <si>
    <t>Large C&amp;I (not available)</t>
  </si>
  <si>
    <t>Low Income Residential (not available)</t>
  </si>
  <si>
    <t xml:space="preserve">Streetlight </t>
  </si>
  <si>
    <t>Eversource West</t>
  </si>
  <si>
    <t>Customers Reconnected During The Period</t>
  </si>
  <si>
    <t>Medium C&amp;I/Large C&amp;I</t>
  </si>
  <si>
    <t xml:space="preserve"> $                         -  </t>
  </si>
  <si>
    <t>Contact Name</t>
  </si>
  <si>
    <t>Date</t>
  </si>
  <si>
    <t>2019/2020 Variance (2020 minus 2019)</t>
  </si>
  <si>
    <t>2020/2021 Variance (2021 minus 2020)</t>
  </si>
  <si>
    <t>2021/2022 Variance (2022 minus 2021)</t>
  </si>
  <si>
    <t>Sept</t>
  </si>
  <si>
    <t>June</t>
  </si>
  <si>
    <t># of Customers [6]</t>
  </si>
  <si>
    <t>Residential [1]</t>
  </si>
  <si>
    <t>Low Income Residential [2]</t>
  </si>
  <si>
    <t>Small C&amp;I [3]</t>
  </si>
  <si>
    <t>Medium C&amp;I [4]</t>
  </si>
  <si>
    <t>Large C&amp;I [5]</t>
  </si>
  <si>
    <t># of Customers w/ Arrears [7]</t>
  </si>
  <si>
    <t>$ Total Arrears [7]</t>
  </si>
  <si>
    <t>Billed Sales (Therms)</t>
  </si>
  <si>
    <t>Supplier Receivables Purchased (for EDCs)</t>
  </si>
  <si>
    <t>n/a</t>
  </si>
  <si>
    <t>$ Revenue (Payments) Received [8]</t>
  </si>
  <si>
    <t>Customers on Payment Plans [10]</t>
  </si>
  <si>
    <t>Number of customers, by customer class, reconnected during the period</t>
  </si>
  <si>
    <t xml:space="preserve"> </t>
  </si>
  <si>
    <t>Footnotes:</t>
  </si>
  <si>
    <t>[1] Residential reflects non-low income residential rate classes R&amp;T-1 and R&amp;T-3.</t>
  </si>
  <si>
    <t>[2] Low Income Residential includes rate classes R&amp;T-2 and R&amp;T-4.</t>
  </si>
  <si>
    <t xml:space="preserve">[3] Small Commercial &amp; Industrial ("C&amp;I") includes rate classes G&amp;T-40 and G&amp;T-50. </t>
  </si>
  <si>
    <t>[4] Medium C&amp;I includes rate classes G&amp;T-41 and G&amp;T-51.</t>
  </si>
  <si>
    <t>[5] Large C&amp;I includes rate classes G&amp;T-42, G&amp;T-43, G&amp;T-52 and G&amp;T-53 and special contracts.</t>
  </si>
  <si>
    <t>[6] Customer are based on active services.</t>
  </si>
  <si>
    <t>[7] CMA calculates arrearage based on the number of days past the due date which is presented as follows:</t>
  </si>
  <si>
    <t xml:space="preserve">     - Arrears 30 - 60:  Reflects 0 to 30 days past the due date.</t>
  </si>
  <si>
    <t xml:space="preserve">     - Arrears 60 - 90:  Reflects 31 to 60 days past the due date.</t>
  </si>
  <si>
    <t xml:space="preserve">     - Arrears &gt; 90:  Reflects more than 60 days past the due date.</t>
  </si>
  <si>
    <t>[8] Payments received can include payments toward both current and aged receivables.</t>
  </si>
  <si>
    <t>[9] Beginning with the April 24 report, CMA will pull data each Monday morning for information to be included in the Friday report.</t>
  </si>
  <si>
    <t>[A] The weekly updates will be presented in a cumulative month-to-date basis beginning with April 2020.</t>
  </si>
  <si>
    <t>[B] CMA can provide weekly updates for all categories.</t>
  </si>
  <si>
    <t>March 2019 - Jul 2024</t>
  </si>
  <si>
    <t>WMA</t>
  </si>
  <si>
    <t>EMA-E</t>
  </si>
  <si>
    <t>EMA-G</t>
  </si>
  <si>
    <t>EGMA</t>
  </si>
  <si>
    <t>Metric Description</t>
  </si>
  <si>
    <t>Metric Number</t>
  </si>
  <si>
    <t>OpCo Effected by this Change</t>
  </si>
  <si>
    <t>N/A</t>
  </si>
  <si>
    <t>Added customer classification for EMA Metrics</t>
  </si>
  <si>
    <t>Medium, Large and Streetlight customers can now be categorized for all metrics. CIS system could not do that.</t>
  </si>
  <si>
    <t>Yes</t>
  </si>
  <si>
    <t>No</t>
  </si>
  <si>
    <t>Logic Change</t>
  </si>
  <si>
    <t>Change Type</t>
  </si>
  <si>
    <t>Previous system limitation</t>
  </si>
  <si>
    <t>OMNI Converson Data Adjustments</t>
  </si>
  <si>
    <t>Customers Reconnect During the Period</t>
  </si>
  <si>
    <t>2 - 5</t>
  </si>
  <si>
    <t>6 - 9</t>
  </si>
  <si>
    <t>Counts of Customers with Arrears</t>
  </si>
  <si>
    <t>Dollars of Customers with Arrears</t>
  </si>
  <si>
    <t>Rate Categorization Adjustments</t>
  </si>
  <si>
    <t>These values came from system generated reports that the accounting department collects. These reports were designed more than 10 years ago and the exact logic for them was difficult to identify as documentation was out of date or non-existent. Additionally, due to the limitations that analysts have in getting detailed account level data in the new system made it very hard to impossible and time consuming to identify why new values weren't correlating with historical values. After working through the reporting for this over several weeks with accounting we were able to identify the logic for the report.
1  -  Credit Balance Accounts
2  -  Arrearage Management Plan Balances
3  -  Write-off Arrears
4  -  Final Billed Arrears
5  -  Supplier Arrears</t>
  </si>
  <si>
    <t>FINAL EXPLANATION LOGIC</t>
  </si>
  <si>
    <t>The legacy system categorized accounts based on the rate structures that had been in place for several years.  As part of the Omni implementation and the harmonization of rates, all Massachusetts Operating Companies and corresponding rates have been integrated into a common set of rules to map accounts into one of the eligible DPU categories.
1.	Low Income Residential
2.	Residential
3.	Large C&amp;I
4.	Medium C&amp;I
5.	Small C&amp;I
6.	Streetlights</t>
  </si>
  <si>
    <t>The new Omni / SAP platform allows us to maintain multiple rates for a single customer and corresponding account number.  For example, a residential customer can have a street light.  Previously the customer would be counted in both the residential category as well as the streetlight category as these were separate account numbers in the legacy systems.  In Omni / SAP we will count the customer only once based on the following prioritization.
1.	Low Income Residential
2.	Residential
3.	Large C&amp;I
4.	Medium C&amp;I
5.	Small C&amp;I
6.	Streetlights</t>
  </si>
  <si>
    <t>OMNI logic originally identify all disconnections rather than just disconections for non-payment</t>
  </si>
  <si>
    <t>OMNI logic identified all reconnections and not just those for dunning level reached.</t>
  </si>
  <si>
    <t>OMNI data for New Start and Installment Plan tables was not being refreshed properly due to a defect. The problem was corrected.</t>
  </si>
  <si>
    <t>SAME AS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</si>
</sst>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mmm\.\ d\,\ yy"/>
    <numFmt numFmtId="165" formatCode="#,##0.0"/>
    <numFmt numFmtId="166" formatCode="_(&quot;$&quot;* #,##0_);_(&quot;$&quot;* \(#,##0\);_(&quot;$&quot;* &quot;-&quot;??_);_(@_)"/>
    <numFmt numFmtId="167" formatCode="_(* #,##0_);_(* \(#,##0\);_(* &quot;-&quot;??_);_(@_)"/>
    <numFmt numFmtId="168" formatCode="&quot;$&quot;#,##0"/>
    <numFmt numFmtId="169" formatCode="&quot;$&quot;#,##0.00"/>
  </numFmts>
  <fonts count="2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i/>
      <sz val="11"/>
      <color rgb="FF0000FF"/>
      <name val="Calibri"/>
      <family val="2"/>
      <scheme val="minor"/>
    </font>
    <font>
      <sz val="11"/>
      <color rgb="FF0000FF"/>
      <name val="Calibri"/>
      <family val="2"/>
      <scheme val="minor"/>
    </font>
    <font>
      <sz val="11"/>
      <color theme="1"/>
      <name val="Calibri"/>
      <family val="2"/>
      <scheme val="minor"/>
    </font>
    <font>
      <sz val="8"/>
      <name val="Calibri"/>
      <family val="2"/>
      <scheme val="minor"/>
    </font>
    <font>
      <b/>
      <i/>
      <sz val="11"/>
      <name val="Calibri"/>
      <family val="2"/>
      <scheme val="minor"/>
    </font>
    <font>
      <u/>
      <sz val="11"/>
      <color theme="10"/>
      <name val="Calibri"/>
      <family val="2"/>
      <scheme val="minor"/>
    </font>
    <font>
      <b/>
      <u/>
      <sz val="11"/>
      <color theme="10"/>
      <name val="Calibri"/>
      <family val="2"/>
      <scheme val="minor"/>
    </font>
    <font>
      <b/>
      <i/>
      <sz val="11"/>
      <color indexed="8"/>
      <name val="Calibri"/>
      <family val="2"/>
      <scheme val="minor"/>
    </font>
    <font>
      <u/>
      <sz val="11"/>
      <name val="Calibri"/>
      <family val="2"/>
      <scheme val="minor"/>
    </font>
    <font>
      <u val="singleAccounting"/>
      <sz val="11"/>
      <name val="Calibri"/>
      <family val="2"/>
      <scheme val="minor"/>
    </font>
    <font>
      <sz val="11"/>
      <color rgb="FF000000"/>
      <name val="Calibri"/>
      <family val="2"/>
      <scheme val="minor"/>
    </font>
    <font>
      <b/>
      <sz val="11"/>
      <color rgb="FF000000"/>
      <name val="Calibri"/>
      <family val="2"/>
      <scheme val="minor"/>
    </font>
    <font>
      <b/>
      <sz val="11"/>
      <color theme="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s>
  <borders count="126">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hair">
        <color indexed="64"/>
      </left>
      <right style="medium">
        <color indexed="64"/>
      </right>
      <top/>
      <bottom style="medium">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ck">
        <color indexed="64"/>
      </left>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style="thick">
        <color auto="1"/>
      </left>
      <right/>
      <top/>
      <bottom style="dashed">
        <color auto="1"/>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medium">
        <color indexed="64"/>
      </bottom>
      <diagonal/>
    </border>
    <border>
      <left style="dotted">
        <color indexed="64"/>
      </left>
      <right/>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style="dotted">
        <color indexed="64"/>
      </left>
      <right/>
      <top/>
      <bottom style="medium">
        <color indexed="64"/>
      </bottom>
      <diagonal/>
    </border>
    <border>
      <left style="medium">
        <color indexed="64"/>
      </left>
      <right/>
      <top style="dotted">
        <color indexed="64"/>
      </top>
      <bottom/>
      <diagonal/>
    </border>
    <border>
      <left style="medium">
        <color indexed="64"/>
      </left>
      <right/>
      <top style="dotted">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style="hair">
        <color indexed="64"/>
      </right>
      <top style="medium">
        <color indexed="64"/>
      </top>
      <bottom style="medium">
        <color indexed="64"/>
      </bottom>
      <diagonal/>
    </border>
    <border>
      <left/>
      <right/>
      <top style="dotted">
        <color indexed="64"/>
      </top>
      <bottom style="thick">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dotted">
        <color indexed="64"/>
      </right>
      <top style="dotted">
        <color indexed="64"/>
      </top>
      <bottom style="medium">
        <color indexed="64"/>
      </bottom>
      <diagonal/>
    </border>
    <border>
      <left style="dashed">
        <color indexed="64"/>
      </left>
      <right style="dotted">
        <color indexed="64"/>
      </right>
      <top style="dotted">
        <color indexed="64"/>
      </top>
      <bottom/>
      <diagonal/>
    </border>
    <border>
      <left style="dashed">
        <color indexed="64"/>
      </left>
      <right style="dashed">
        <color indexed="64"/>
      </right>
      <top style="medium">
        <color indexed="64"/>
      </top>
      <bottom style="dott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top style="thick">
        <color auto="1"/>
      </top>
      <bottom/>
      <diagonal/>
    </border>
    <border>
      <left style="medium">
        <color indexed="64"/>
      </left>
      <right style="medium">
        <color indexed="64"/>
      </right>
      <top style="medium">
        <color indexed="64"/>
      </top>
      <bottom/>
      <diagonal/>
    </border>
    <border>
      <left style="thin">
        <color indexed="64"/>
      </left>
      <right/>
      <top style="dotted">
        <color indexed="64"/>
      </top>
      <bottom style="medium">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hair">
        <color indexed="64"/>
      </left>
      <right style="hair">
        <color indexed="64"/>
      </right>
      <top style="hair">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0" fillId="0" borderId="0" applyFont="0" applyFill="0" applyBorder="0" applyAlignment="0" applyProtection="0"/>
    <xf numFmtId="44" fontId="10" fillId="0" borderId="0" applyFont="0" applyFill="0" applyBorder="0" applyAlignment="0" applyProtection="0"/>
    <xf numFmtId="0" fontId="13" fillId="0" borderId="0" applyNumberFormat="0" applyFill="0" applyBorder="0" applyAlignment="0" applyProtection="0"/>
  </cellStyleXfs>
  <cellXfs count="1111">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9" xfId="0" applyFont="1" applyBorder="1" applyAlignment="1" applyProtection="1">
      <alignment horizontal="centerContinuous"/>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0" fillId="2" borderId="2" xfId="0" applyFont="1" applyFill="1" applyBorder="1"/>
    <xf numFmtId="0" fontId="0" fillId="2" borderId="3" xfId="0" applyFont="1" applyFill="1" applyBorder="1"/>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4" fillId="0" borderId="27" xfId="0" applyNumberFormat="1" applyFont="1" applyBorder="1" applyAlignment="1">
      <alignment horizontal="center"/>
    </xf>
    <xf numFmtId="38" fontId="4" fillId="0" borderId="36" xfId="0" applyNumberFormat="1"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wrapText="1"/>
    </xf>
    <xf numFmtId="0" fontId="0" fillId="0" borderId="30" xfId="0" applyFont="1" applyBorder="1" applyAlignment="1">
      <alignment horizontal="center"/>
    </xf>
    <xf numFmtId="6" fontId="4" fillId="0" borderId="27" xfId="0" applyNumberFormat="1" applyFont="1" applyBorder="1" applyAlignment="1">
      <alignment horizontal="center"/>
    </xf>
    <xf numFmtId="6" fontId="4" fillId="0" borderId="12" xfId="0" applyNumberFormat="1" applyFont="1" applyBorder="1" applyAlignment="1">
      <alignment horizontal="center"/>
    </xf>
    <xf numFmtId="6" fontId="4" fillId="0" borderId="14" xfId="0" applyNumberFormat="1" applyFont="1" applyBorder="1" applyAlignment="1">
      <alignment horizontal="center"/>
    </xf>
    <xf numFmtId="6" fontId="4" fillId="0" borderId="36" xfId="0" applyNumberFormat="1" applyFont="1" applyBorder="1" applyAlignment="1">
      <alignment horizontal="center"/>
    </xf>
    <xf numFmtId="6" fontId="4" fillId="0" borderId="18" xfId="0" applyNumberFormat="1" applyFont="1" applyBorder="1" applyAlignment="1">
      <alignment horizontal="center"/>
    </xf>
    <xf numFmtId="0" fontId="4" fillId="0" borderId="18" xfId="0" applyFont="1" applyBorder="1" applyAlignment="1">
      <alignment horizontal="center"/>
    </xf>
    <xf numFmtId="6" fontId="4" fillId="0" borderId="39" xfId="0" applyNumberFormat="1" applyFont="1" applyBorder="1" applyAlignment="1">
      <alignment horizontal="center"/>
    </xf>
    <xf numFmtId="6" fontId="4" fillId="0" borderId="41" xfId="0" applyNumberFormat="1" applyFont="1" applyBorder="1" applyAlignment="1">
      <alignment horizontal="center" wrapText="1"/>
    </xf>
    <xf numFmtId="6" fontId="0" fillId="0" borderId="41" xfId="0" applyNumberFormat="1" applyFont="1" applyBorder="1" applyAlignment="1">
      <alignment horizontal="center"/>
    </xf>
    <xf numFmtId="6" fontId="4" fillId="0" borderId="42" xfId="0" applyNumberFormat="1" applyFont="1" applyBorder="1" applyAlignment="1">
      <alignment horizontal="center"/>
    </xf>
    <xf numFmtId="165" fontId="4" fillId="0" borderId="16" xfId="0" applyNumberFormat="1" applyFont="1" applyBorder="1" applyAlignment="1">
      <alignment horizontal="center" wrapText="1"/>
    </xf>
    <xf numFmtId="165" fontId="0" fillId="0" borderId="16" xfId="0" applyNumberFormat="1" applyFont="1" applyBorder="1" applyAlignment="1">
      <alignment horizontal="center"/>
    </xf>
    <xf numFmtId="38" fontId="4" fillId="0" borderId="18" xfId="0" applyNumberFormat="1" applyFont="1" applyBorder="1" applyAlignment="1">
      <alignment horizontal="center"/>
    </xf>
    <xf numFmtId="0" fontId="4" fillId="0" borderId="33" xfId="0" applyFont="1" applyBorder="1" applyAlignment="1">
      <alignment horizontal="center" wrapText="1"/>
    </xf>
    <xf numFmtId="0" fontId="0" fillId="0" borderId="33" xfId="0" applyFont="1" applyBorder="1" applyAlignment="1">
      <alignment horizontal="center"/>
    </xf>
    <xf numFmtId="38" fontId="4" fillId="0" borderId="47" xfId="0" applyNumberFormat="1" applyFont="1" applyBorder="1" applyAlignment="1">
      <alignment horizontal="center"/>
    </xf>
    <xf numFmtId="6" fontId="4" fillId="0" borderId="47" xfId="0" applyNumberFormat="1" applyFont="1" applyBorder="1" applyAlignment="1">
      <alignment horizontal="center"/>
    </xf>
    <xf numFmtId="6" fontId="4" fillId="0" borderId="49" xfId="0" applyNumberFormat="1" applyFont="1" applyBorder="1" applyAlignment="1">
      <alignment horizontal="center"/>
    </xf>
    <xf numFmtId="6" fontId="4" fillId="0" borderId="45" xfId="0" applyNumberFormat="1" applyFont="1" applyBorder="1" applyAlignment="1">
      <alignment horizontal="center"/>
    </xf>
    <xf numFmtId="3" fontId="4" fillId="0" borderId="18" xfId="0" applyNumberFormat="1" applyFont="1" applyBorder="1" applyAlignment="1">
      <alignment horizontal="center"/>
    </xf>
    <xf numFmtId="0" fontId="2" fillId="0" borderId="31" xfId="0" applyFont="1" applyFill="1" applyBorder="1"/>
    <xf numFmtId="0" fontId="2" fillId="0" borderId="52" xfId="0" applyFont="1" applyFill="1" applyBorder="1"/>
    <xf numFmtId="38" fontId="4" fillId="0" borderId="54" xfId="0" applyNumberFormat="1" applyFont="1" applyBorder="1" applyAlignment="1">
      <alignment horizontal="center"/>
    </xf>
    <xf numFmtId="38" fontId="4" fillId="0" borderId="48" xfId="0" applyNumberFormat="1" applyFont="1" applyBorder="1" applyAlignment="1">
      <alignment horizontal="center"/>
    </xf>
    <xf numFmtId="3" fontId="0" fillId="0" borderId="57" xfId="0" applyNumberFormat="1" applyFont="1" applyBorder="1" applyAlignment="1">
      <alignment horizontal="center"/>
    </xf>
    <xf numFmtId="3" fontId="0" fillId="0" borderId="59" xfId="0" applyNumberFormat="1" applyFont="1" applyBorder="1" applyAlignment="1">
      <alignment horizontal="center"/>
    </xf>
    <xf numFmtId="3" fontId="0" fillId="0" borderId="60" xfId="0" applyNumberFormat="1" applyFont="1" applyBorder="1" applyAlignment="1">
      <alignment horizontal="center"/>
    </xf>
    <xf numFmtId="38" fontId="4" fillId="0" borderId="17" xfId="0" applyNumberFormat="1" applyFont="1" applyFill="1" applyBorder="1" applyAlignment="1">
      <alignment horizontal="right"/>
    </xf>
    <xf numFmtId="38" fontId="4" fillId="0" borderId="12" xfId="0" applyNumberFormat="1" applyFont="1" applyFill="1" applyBorder="1" applyAlignment="1">
      <alignment horizontal="right"/>
    </xf>
    <xf numFmtId="38" fontId="4" fillId="0" borderId="27" xfId="0" applyNumberFormat="1" applyFont="1" applyFill="1" applyBorder="1" applyAlignment="1">
      <alignment horizontal="center"/>
    </xf>
    <xf numFmtId="0" fontId="4" fillId="0" borderId="31" xfId="0" applyFont="1" applyFill="1" applyBorder="1" applyAlignment="1">
      <alignment horizontal="left" indent="2"/>
    </xf>
    <xf numFmtId="167" fontId="4" fillId="0" borderId="27" xfId="1" applyNumberFormat="1" applyFont="1" applyBorder="1" applyAlignment="1">
      <alignment horizontal="center"/>
    </xf>
    <xf numFmtId="167" fontId="4" fillId="0" borderId="36" xfId="1" applyNumberFormat="1" applyFont="1" applyBorder="1" applyAlignment="1">
      <alignment horizontal="center"/>
    </xf>
    <xf numFmtId="167" fontId="4" fillId="0" borderId="14" xfId="1" applyNumberFormat="1" applyFont="1" applyBorder="1" applyAlignment="1">
      <alignment horizontal="center"/>
    </xf>
    <xf numFmtId="167" fontId="4" fillId="0" borderId="62" xfId="1" applyNumberFormat="1" applyFont="1" applyBorder="1" applyAlignment="1">
      <alignment horizontal="center"/>
    </xf>
    <xf numFmtId="167" fontId="4" fillId="0" borderId="42" xfId="1" applyNumberFormat="1" applyFont="1" applyBorder="1" applyAlignment="1">
      <alignment horizontal="center"/>
    </xf>
    <xf numFmtId="166" fontId="4" fillId="0" borderId="27" xfId="2" applyNumberFormat="1" applyFont="1" applyBorder="1" applyAlignment="1">
      <alignment horizontal="center"/>
    </xf>
    <xf numFmtId="166" fontId="4" fillId="0" borderId="14" xfId="2" applyNumberFormat="1" applyFont="1" applyBorder="1" applyAlignment="1">
      <alignment horizontal="center"/>
    </xf>
    <xf numFmtId="166" fontId="4" fillId="0" borderId="36" xfId="2" applyNumberFormat="1" applyFont="1" applyBorder="1" applyAlignment="1">
      <alignment horizontal="center"/>
    </xf>
    <xf numFmtId="166" fontId="4" fillId="0" borderId="18" xfId="2" applyNumberFormat="1" applyFont="1" applyBorder="1" applyAlignment="1">
      <alignment horizontal="center"/>
    </xf>
    <xf numFmtId="167" fontId="4" fillId="0" borderId="46" xfId="1" applyNumberFormat="1" applyFont="1" applyBorder="1" applyAlignment="1">
      <alignment horizontal="center"/>
    </xf>
    <xf numFmtId="167" fontId="4" fillId="0" borderId="47" xfId="1" applyNumberFormat="1" applyFont="1" applyBorder="1" applyAlignment="1">
      <alignment horizontal="center"/>
    </xf>
    <xf numFmtId="166" fontId="4" fillId="0" borderId="48" xfId="2" applyNumberFormat="1" applyFont="1" applyBorder="1" applyAlignment="1">
      <alignment horizontal="center"/>
    </xf>
    <xf numFmtId="166" fontId="4" fillId="0" borderId="46" xfId="2" applyNumberFormat="1" applyFont="1" applyBorder="1" applyAlignment="1">
      <alignment horizontal="center"/>
    </xf>
    <xf numFmtId="166" fontId="4" fillId="0" borderId="47" xfId="2" applyNumberFormat="1" applyFont="1" applyBorder="1" applyAlignment="1">
      <alignment horizontal="center"/>
    </xf>
    <xf numFmtId="167" fontId="4" fillId="0" borderId="48" xfId="1" applyNumberFormat="1" applyFont="1" applyBorder="1" applyAlignment="1">
      <alignment horizontal="center"/>
    </xf>
    <xf numFmtId="166" fontId="4" fillId="0" borderId="49" xfId="2" applyNumberFormat="1" applyFont="1" applyBorder="1" applyAlignment="1">
      <alignment horizontal="center"/>
    </xf>
    <xf numFmtId="166" fontId="4" fillId="2" borderId="18" xfId="2" applyNumberFormat="1" applyFont="1" applyFill="1" applyBorder="1" applyAlignment="1">
      <alignment horizontal="center"/>
    </xf>
    <xf numFmtId="0" fontId="2" fillId="0" borderId="22" xfId="0" applyFont="1" applyFill="1" applyBorder="1"/>
    <xf numFmtId="0" fontId="4" fillId="0" borderId="35" xfId="0" applyFont="1" applyFill="1" applyBorder="1" applyAlignment="1">
      <alignment horizontal="left" indent="2"/>
    </xf>
    <xf numFmtId="0" fontId="2" fillId="0" borderId="23" xfId="0" applyFont="1" applyFill="1" applyBorder="1"/>
    <xf numFmtId="0" fontId="2" fillId="0" borderId="37" xfId="0" applyFont="1" applyFill="1" applyBorder="1"/>
    <xf numFmtId="0" fontId="2" fillId="0" borderId="28" xfId="0" applyFont="1" applyFill="1" applyBorder="1"/>
    <xf numFmtId="0" fontId="4" fillId="0" borderId="24" xfId="0" applyFont="1" applyFill="1" applyBorder="1" applyAlignment="1">
      <alignment horizontal="left" indent="2"/>
    </xf>
    <xf numFmtId="6" fontId="4" fillId="0" borderId="32" xfId="0" applyNumberFormat="1" applyFont="1" applyFill="1" applyBorder="1" applyAlignment="1">
      <alignment horizontal="center"/>
    </xf>
    <xf numFmtId="6" fontId="4" fillId="0" borderId="33" xfId="0" applyNumberFormat="1" applyFont="1" applyFill="1" applyBorder="1" applyAlignment="1">
      <alignment horizontal="center"/>
    </xf>
    <xf numFmtId="6" fontId="4" fillId="0" borderId="26" xfId="0" applyNumberFormat="1" applyFont="1" applyFill="1" applyBorder="1" applyAlignment="1">
      <alignment horizontal="center"/>
    </xf>
    <xf numFmtId="6" fontId="4" fillId="0" borderId="16" xfId="0" applyNumberFormat="1" applyFont="1" applyFill="1" applyBorder="1" applyAlignment="1">
      <alignment horizontal="center"/>
    </xf>
    <xf numFmtId="6" fontId="4" fillId="0" borderId="18" xfId="0" applyNumberFormat="1" applyFont="1" applyFill="1" applyBorder="1" applyAlignment="1">
      <alignment horizontal="center"/>
    </xf>
    <xf numFmtId="6" fontId="4" fillId="0" borderId="22" xfId="0" applyNumberFormat="1" applyFont="1" applyFill="1" applyBorder="1" applyAlignment="1">
      <alignment horizontal="center"/>
    </xf>
    <xf numFmtId="6" fontId="4" fillId="0" borderId="14" xfId="0" applyNumberFormat="1" applyFont="1" applyFill="1" applyBorder="1" applyAlignment="1">
      <alignment horizontal="center"/>
    </xf>
    <xf numFmtId="6" fontId="4" fillId="0" borderId="42" xfId="0" applyNumberFormat="1" applyFont="1" applyFill="1" applyBorder="1" applyAlignment="1">
      <alignment horizontal="center"/>
    </xf>
    <xf numFmtId="6" fontId="4" fillId="0" borderId="39" xfId="0" applyNumberFormat="1" applyFont="1" applyFill="1" applyBorder="1" applyAlignment="1">
      <alignment horizontal="center"/>
    </xf>
    <xf numFmtId="165" fontId="4" fillId="0" borderId="26" xfId="0" applyNumberFormat="1" applyFont="1" applyFill="1" applyBorder="1" applyAlignment="1">
      <alignment horizontal="center"/>
    </xf>
    <xf numFmtId="165" fontId="4" fillId="0" borderId="16" xfId="0" applyNumberFormat="1" applyFont="1" applyFill="1" applyBorder="1" applyAlignment="1">
      <alignment horizontal="center"/>
    </xf>
    <xf numFmtId="165" fontId="4" fillId="0" borderId="18" xfId="0" applyNumberFormat="1" applyFont="1" applyFill="1" applyBorder="1" applyAlignment="1">
      <alignment horizontal="center"/>
    </xf>
    <xf numFmtId="38" fontId="4" fillId="0" borderId="26" xfId="0" applyNumberFormat="1" applyFont="1" applyFill="1" applyBorder="1" applyAlignment="1">
      <alignment horizontal="center"/>
    </xf>
    <xf numFmtId="38" fontId="4" fillId="0" borderId="16" xfId="0" applyNumberFormat="1" applyFont="1" applyFill="1" applyBorder="1" applyAlignment="1">
      <alignment horizontal="center"/>
    </xf>
    <xf numFmtId="38" fontId="4" fillId="0" borderId="18" xfId="0" applyNumberFormat="1" applyFont="1" applyFill="1" applyBorder="1" applyAlignment="1">
      <alignment horizontal="center"/>
    </xf>
    <xf numFmtId="38" fontId="4" fillId="0" borderId="35" xfId="0" applyNumberFormat="1" applyFont="1" applyFill="1" applyBorder="1" applyAlignment="1">
      <alignment horizontal="center"/>
    </xf>
    <xf numFmtId="38" fontId="4" fillId="0" borderId="36" xfId="0" applyNumberFormat="1" applyFont="1" applyFill="1" applyBorder="1" applyAlignment="1">
      <alignment horizontal="center"/>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6" fontId="4" fillId="0" borderId="23" xfId="0" applyNumberFormat="1" applyFont="1" applyFill="1" applyBorder="1" applyAlignment="1">
      <alignment horizontal="center"/>
    </xf>
    <xf numFmtId="6" fontId="4" fillId="0" borderId="35" xfId="0" applyNumberFormat="1" applyFont="1" applyFill="1" applyBorder="1" applyAlignment="1">
      <alignment horizontal="center"/>
    </xf>
    <xf numFmtId="6" fontId="4" fillId="0" borderId="36" xfId="0" applyNumberFormat="1" applyFont="1" applyFill="1" applyBorder="1" applyAlignment="1">
      <alignment horizontal="center"/>
    </xf>
    <xf numFmtId="167" fontId="4" fillId="0" borderId="29" xfId="1" applyNumberFormat="1" applyFont="1" applyFill="1" applyBorder="1" applyAlignment="1">
      <alignment horizontal="center"/>
    </xf>
    <xf numFmtId="167" fontId="4" fillId="0" borderId="30" xfId="1" applyNumberFormat="1" applyFont="1" applyFill="1" applyBorder="1" applyAlignment="1">
      <alignment horizontal="center"/>
    </xf>
    <xf numFmtId="167" fontId="4" fillId="0" borderId="22" xfId="1" applyNumberFormat="1" applyFont="1" applyFill="1" applyBorder="1" applyAlignment="1">
      <alignment horizontal="center"/>
    </xf>
    <xf numFmtId="167" fontId="4" fillId="0" borderId="12" xfId="1" applyNumberFormat="1" applyFont="1" applyFill="1" applyBorder="1" applyAlignment="1">
      <alignment horizontal="center"/>
    </xf>
    <xf numFmtId="167" fontId="4" fillId="0" borderId="14" xfId="1" applyNumberFormat="1" applyFont="1" applyFill="1" applyBorder="1" applyAlignment="1">
      <alignment horizontal="center"/>
    </xf>
    <xf numFmtId="167" fontId="4" fillId="0" borderId="17" xfId="1" applyNumberFormat="1" applyFont="1" applyFill="1" applyBorder="1" applyAlignment="1">
      <alignment horizontal="center"/>
    </xf>
    <xf numFmtId="167" fontId="4" fillId="0" borderId="35" xfId="1" applyNumberFormat="1" applyFont="1" applyFill="1" applyBorder="1" applyAlignment="1">
      <alignment horizontal="center"/>
    </xf>
    <xf numFmtId="167" fontId="4" fillId="0" borderId="36" xfId="1" applyNumberFormat="1" applyFont="1" applyFill="1" applyBorder="1" applyAlignment="1">
      <alignment horizontal="center"/>
    </xf>
    <xf numFmtId="167" fontId="4" fillId="0" borderId="27" xfId="1" applyNumberFormat="1" applyFont="1" applyFill="1" applyBorder="1" applyAlignment="1">
      <alignment horizontal="center"/>
    </xf>
    <xf numFmtId="167" fontId="4" fillId="0" borderId="64" xfId="1" applyNumberFormat="1" applyFont="1" applyFill="1" applyBorder="1" applyAlignment="1">
      <alignment horizontal="center"/>
    </xf>
    <xf numFmtId="167" fontId="4" fillId="0" borderId="65" xfId="1" applyNumberFormat="1" applyFont="1" applyFill="1" applyBorder="1" applyAlignment="1">
      <alignment horizontal="center"/>
    </xf>
    <xf numFmtId="167" fontId="4" fillId="0" borderId="62" xfId="1" applyNumberFormat="1" applyFont="1" applyFill="1" applyBorder="1" applyAlignment="1">
      <alignment horizontal="center"/>
    </xf>
    <xf numFmtId="167" fontId="4" fillId="0" borderId="42" xfId="1" applyNumberFormat="1" applyFont="1" applyFill="1" applyBorder="1" applyAlignment="1">
      <alignment horizontal="center"/>
    </xf>
    <xf numFmtId="167" fontId="4" fillId="0" borderId="66" xfId="1" applyNumberFormat="1" applyFont="1" applyFill="1" applyBorder="1" applyAlignment="1">
      <alignment horizontal="center"/>
    </xf>
    <xf numFmtId="167" fontId="4" fillId="0" borderId="43" xfId="1" applyNumberFormat="1" applyFont="1" applyFill="1" applyBorder="1" applyAlignment="1">
      <alignment horizontal="center"/>
    </xf>
    <xf numFmtId="38" fontId="4" fillId="0" borderId="12" xfId="0" applyNumberFormat="1" applyFont="1" applyFill="1" applyBorder="1" applyAlignment="1"/>
    <xf numFmtId="38" fontId="4" fillId="0" borderId="54" xfId="0" applyNumberFormat="1" applyFont="1" applyFill="1" applyBorder="1" applyAlignment="1">
      <alignment horizontal="center"/>
    </xf>
    <xf numFmtId="38" fontId="4" fillId="0" borderId="48" xfId="0" applyNumberFormat="1" applyFont="1" applyFill="1" applyBorder="1" applyAlignment="1">
      <alignment horizontal="center"/>
    </xf>
    <xf numFmtId="38" fontId="4" fillId="0" borderId="30" xfId="0" applyNumberFormat="1" applyFont="1" applyFill="1" applyBorder="1" applyAlignment="1">
      <alignment horizontal="center"/>
    </xf>
    <xf numFmtId="6" fontId="4" fillId="0" borderId="70" xfId="0" applyNumberFormat="1" applyFont="1" applyBorder="1" applyAlignment="1">
      <alignment horizontal="center"/>
    </xf>
    <xf numFmtId="6" fontId="4" fillId="0" borderId="71" xfId="0" applyNumberFormat="1" applyFont="1" applyBorder="1" applyAlignment="1">
      <alignment horizontal="center"/>
    </xf>
    <xf numFmtId="166" fontId="4" fillId="0" borderId="64" xfId="2" applyNumberFormat="1" applyFont="1" applyFill="1" applyBorder="1" applyAlignment="1">
      <alignment horizontal="center"/>
    </xf>
    <xf numFmtId="166" fontId="4" fillId="0" borderId="62" xfId="2" applyNumberFormat="1" applyFont="1" applyFill="1" applyBorder="1" applyAlignment="1">
      <alignment horizontal="center"/>
    </xf>
    <xf numFmtId="38" fontId="4" fillId="0" borderId="34" xfId="0" applyNumberFormat="1" applyFont="1" applyBorder="1" applyAlignment="1">
      <alignment horizontal="center"/>
    </xf>
    <xf numFmtId="3" fontId="0" fillId="0" borderId="72" xfId="0" applyNumberFormat="1" applyFont="1" applyBorder="1" applyAlignment="1">
      <alignment horizontal="center"/>
    </xf>
    <xf numFmtId="0" fontId="4" fillId="0" borderId="67" xfId="0" applyFont="1" applyFill="1" applyBorder="1" applyAlignment="1">
      <alignment horizontal="center"/>
    </xf>
    <xf numFmtId="6" fontId="4" fillId="0" borderId="63" xfId="0" applyNumberFormat="1" applyFont="1" applyFill="1" applyBorder="1" applyAlignment="1">
      <alignment horizontal="center"/>
    </xf>
    <xf numFmtId="6" fontId="4" fillId="0" borderId="66" xfId="0" applyNumberFormat="1" applyFont="1" applyFill="1" applyBorder="1" applyAlignment="1">
      <alignment horizontal="center"/>
    </xf>
    <xf numFmtId="0" fontId="4" fillId="0" borderId="68" xfId="0" applyFont="1" applyFill="1" applyBorder="1" applyAlignment="1">
      <alignment horizontal="center"/>
    </xf>
    <xf numFmtId="0" fontId="4" fillId="0" borderId="41" xfId="0" applyFont="1" applyFill="1" applyBorder="1" applyAlignment="1">
      <alignment horizontal="center"/>
    </xf>
    <xf numFmtId="6" fontId="4" fillId="0" borderId="70" xfId="0" applyNumberFormat="1" applyFont="1" applyFill="1" applyBorder="1" applyAlignment="1">
      <alignment horizontal="center"/>
    </xf>
    <xf numFmtId="6" fontId="4" fillId="0" borderId="71" xfId="0" applyNumberFormat="1" applyFont="1" applyFill="1" applyBorder="1" applyAlignment="1">
      <alignment horizontal="center"/>
    </xf>
    <xf numFmtId="6" fontId="4" fillId="0" borderId="68" xfId="0" applyNumberFormat="1" applyFont="1" applyBorder="1" applyAlignment="1">
      <alignment horizontal="center"/>
    </xf>
    <xf numFmtId="6" fontId="4" fillId="0" borderId="73" xfId="0" applyNumberFormat="1" applyFont="1" applyBorder="1" applyAlignment="1">
      <alignment horizontal="center"/>
    </xf>
    <xf numFmtId="165" fontId="4" fillId="0" borderId="70" xfId="0" applyNumberFormat="1" applyFont="1" applyBorder="1" applyAlignment="1">
      <alignment horizontal="center"/>
    </xf>
    <xf numFmtId="38" fontId="4" fillId="0" borderId="70" xfId="0" applyNumberFormat="1" applyFont="1" applyBorder="1" applyAlignment="1">
      <alignment horizontal="center"/>
    </xf>
    <xf numFmtId="38" fontId="4" fillId="0" borderId="71" xfId="0" applyNumberFormat="1" applyFont="1" applyBorder="1" applyAlignment="1">
      <alignment horizontal="center"/>
    </xf>
    <xf numFmtId="6" fontId="4" fillId="0" borderId="67" xfId="0" applyNumberFormat="1" applyFont="1" applyFill="1" applyBorder="1" applyAlignment="1">
      <alignment horizontal="center"/>
    </xf>
    <xf numFmtId="165" fontId="4" fillId="0" borderId="63" xfId="0" applyNumberFormat="1" applyFont="1" applyFill="1" applyBorder="1" applyAlignment="1">
      <alignment horizontal="center"/>
    </xf>
    <xf numFmtId="38" fontId="4" fillId="0" borderId="63" xfId="0" applyNumberFormat="1" applyFont="1" applyFill="1" applyBorder="1" applyAlignment="1">
      <alignment horizontal="center"/>
    </xf>
    <xf numFmtId="38" fontId="4" fillId="0" borderId="43" xfId="0" applyNumberFormat="1" applyFont="1" applyFill="1" applyBorder="1" applyAlignment="1">
      <alignment horizontal="center"/>
    </xf>
    <xf numFmtId="6" fontId="4" fillId="0" borderId="68" xfId="0" applyNumberFormat="1" applyFont="1" applyFill="1" applyBorder="1" applyAlignment="1">
      <alignment horizontal="center"/>
    </xf>
    <xf numFmtId="6" fontId="4" fillId="0" borderId="41" xfId="0" applyNumberFormat="1" applyFont="1" applyFill="1" applyBorder="1" applyAlignment="1">
      <alignment horizontal="center"/>
    </xf>
    <xf numFmtId="6" fontId="4" fillId="0" borderId="73" xfId="0" applyNumberFormat="1" applyFont="1" applyFill="1" applyBorder="1" applyAlignment="1">
      <alignment horizontal="center"/>
    </xf>
    <xf numFmtId="165" fontId="4" fillId="0" borderId="70" xfId="0" applyNumberFormat="1" applyFont="1" applyFill="1" applyBorder="1" applyAlignment="1">
      <alignment horizontal="center"/>
    </xf>
    <xf numFmtId="38" fontId="4" fillId="0" borderId="70" xfId="0" applyNumberFormat="1" applyFont="1" applyFill="1" applyBorder="1" applyAlignment="1">
      <alignment horizontal="center"/>
    </xf>
    <xf numFmtId="38" fontId="4" fillId="0" borderId="71" xfId="0" applyNumberFormat="1" applyFont="1" applyFill="1" applyBorder="1" applyAlignment="1">
      <alignment horizontal="center"/>
    </xf>
    <xf numFmtId="0" fontId="4" fillId="0" borderId="64" xfId="0" applyFont="1" applyBorder="1" applyAlignment="1">
      <alignment horizontal="center"/>
    </xf>
    <xf numFmtId="38" fontId="4" fillId="0" borderId="65" xfId="0" applyNumberFormat="1" applyFont="1" applyBorder="1" applyAlignment="1">
      <alignment horizontal="center"/>
    </xf>
    <xf numFmtId="0" fontId="7" fillId="0" borderId="10" xfId="0" applyFont="1" applyBorder="1" applyAlignment="1" applyProtection="1">
      <alignment horizontal="center" vertical="center"/>
      <protection locked="0"/>
    </xf>
    <xf numFmtId="38" fontId="4" fillId="0" borderId="53" xfId="0" applyNumberFormat="1" applyFont="1" applyBorder="1" applyAlignment="1">
      <alignment horizontal="center"/>
    </xf>
    <xf numFmtId="38" fontId="0" fillId="0" borderId="44" xfId="0" applyNumberFormat="1" applyFont="1" applyBorder="1" applyAlignment="1">
      <alignment horizontal="center"/>
    </xf>
    <xf numFmtId="167" fontId="4" fillId="0" borderId="54" xfId="1" applyNumberFormat="1" applyFont="1" applyBorder="1" applyAlignment="1">
      <alignment horizontal="center"/>
    </xf>
    <xf numFmtId="167" fontId="4" fillId="0" borderId="71" xfId="1" applyNumberFormat="1" applyFont="1" applyBorder="1" applyAlignment="1">
      <alignment horizontal="center"/>
    </xf>
    <xf numFmtId="167" fontId="4" fillId="0" borderId="76" xfId="1" applyNumberFormat="1" applyFont="1" applyBorder="1" applyAlignment="1">
      <alignment horizontal="center"/>
    </xf>
    <xf numFmtId="166" fontId="4" fillId="0" borderId="54" xfId="2" applyNumberFormat="1" applyFont="1" applyBorder="1" applyAlignment="1">
      <alignment horizontal="center"/>
    </xf>
    <xf numFmtId="166" fontId="4" fillId="0" borderId="76" xfId="2" applyNumberFormat="1" applyFont="1" applyBorder="1" applyAlignment="1">
      <alignment horizontal="center"/>
    </xf>
    <xf numFmtId="166" fontId="4" fillId="0" borderId="71" xfId="2" applyNumberFormat="1" applyFont="1" applyBorder="1" applyAlignment="1">
      <alignment horizontal="center"/>
    </xf>
    <xf numFmtId="166" fontId="4" fillId="0" borderId="70" xfId="2" applyNumberFormat="1" applyFont="1" applyBorder="1" applyAlignment="1">
      <alignment horizontal="center"/>
    </xf>
    <xf numFmtId="6" fontId="0" fillId="0" borderId="69" xfId="0" applyNumberFormat="1" applyFont="1" applyBorder="1" applyAlignment="1">
      <alignment horizontal="center"/>
    </xf>
    <xf numFmtId="165" fontId="0" fillId="0" borderId="40" xfId="0" applyNumberFormat="1" applyFont="1" applyBorder="1" applyAlignment="1">
      <alignment horizontal="center"/>
    </xf>
    <xf numFmtId="38" fontId="4" fillId="0" borderId="49" xfId="0" applyNumberFormat="1" applyFont="1" applyBorder="1" applyAlignment="1">
      <alignment horizontal="center"/>
    </xf>
    <xf numFmtId="0" fontId="4" fillId="0" borderId="56" xfId="0" applyFont="1" applyBorder="1" applyAlignment="1">
      <alignment horizontal="center"/>
    </xf>
    <xf numFmtId="0" fontId="0" fillId="0" borderId="50" xfId="0" applyFont="1" applyBorder="1" applyAlignment="1">
      <alignment horizontal="center"/>
    </xf>
    <xf numFmtId="0" fontId="4" fillId="0" borderId="54" xfId="0" applyFont="1" applyBorder="1" applyAlignment="1">
      <alignment horizontal="center"/>
    </xf>
    <xf numFmtId="0" fontId="0" fillId="0" borderId="77" xfId="0" applyFont="1" applyBorder="1" applyAlignment="1">
      <alignment horizontal="center"/>
    </xf>
    <xf numFmtId="38" fontId="4" fillId="0" borderId="57" xfId="0" applyNumberFormat="1" applyFont="1" applyBorder="1" applyAlignment="1">
      <alignment horizontal="center"/>
    </xf>
    <xf numFmtId="38" fontId="4" fillId="0" borderId="59" xfId="0" applyNumberFormat="1" applyFont="1" applyBorder="1" applyAlignment="1">
      <alignment horizontal="center"/>
    </xf>
    <xf numFmtId="38" fontId="4" fillId="0" borderId="60" xfId="0" applyNumberFormat="1" applyFont="1" applyBorder="1" applyAlignment="1">
      <alignment horizontal="center"/>
    </xf>
    <xf numFmtId="3" fontId="0" fillId="0" borderId="7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6" fontId="4" fillId="0" borderId="65" xfId="0" applyNumberFormat="1" applyFont="1" applyBorder="1" applyAlignment="1">
      <alignment horizontal="center"/>
    </xf>
    <xf numFmtId="0" fontId="4" fillId="0" borderId="65" xfId="0" applyFont="1" applyBorder="1" applyAlignment="1">
      <alignment horizontal="center"/>
    </xf>
    <xf numFmtId="0" fontId="4" fillId="0" borderId="42" xfId="0" applyFont="1" applyBorder="1" applyAlignment="1">
      <alignment horizontal="center"/>
    </xf>
    <xf numFmtId="0" fontId="4" fillId="0" borderId="39" xfId="0" applyFont="1" applyBorder="1" applyAlignment="1">
      <alignment horizontal="center"/>
    </xf>
    <xf numFmtId="3" fontId="4" fillId="0" borderId="39" xfId="0" applyNumberFormat="1" applyFont="1" applyBorder="1" applyAlignment="1">
      <alignment horizontal="center"/>
    </xf>
    <xf numFmtId="0" fontId="4" fillId="0" borderId="63" xfId="0" applyFont="1" applyBorder="1" applyAlignment="1">
      <alignment horizontal="center"/>
    </xf>
    <xf numFmtId="38" fontId="4" fillId="0" borderId="65" xfId="0" applyNumberFormat="1" applyFont="1" applyFill="1" applyBorder="1" applyAlignment="1">
      <alignment horizontal="center"/>
    </xf>
    <xf numFmtId="0" fontId="5" fillId="0" borderId="81" xfId="0" applyFont="1" applyBorder="1" applyAlignment="1" applyProtection="1">
      <alignment horizontal="centerContinuous"/>
    </xf>
    <xf numFmtId="38" fontId="4" fillId="0" borderId="82" xfId="0" applyNumberFormat="1" applyFont="1" applyBorder="1" applyAlignment="1">
      <alignment horizontal="center"/>
    </xf>
    <xf numFmtId="6" fontId="4" fillId="0" borderId="0" xfId="0" applyNumberFormat="1" applyFont="1" applyBorder="1" applyAlignment="1">
      <alignment horizontal="center"/>
    </xf>
    <xf numFmtId="165" fontId="4" fillId="0" borderId="39" xfId="0" applyNumberFormat="1" applyFont="1" applyBorder="1" applyAlignment="1">
      <alignment horizontal="center"/>
    </xf>
    <xf numFmtId="38" fontId="4" fillId="0" borderId="0" xfId="0" applyNumberFormat="1" applyFont="1" applyBorder="1" applyAlignment="1">
      <alignment horizontal="center"/>
    </xf>
    <xf numFmtId="167" fontId="4" fillId="0" borderId="54" xfId="1" applyNumberFormat="1" applyFont="1" applyFill="1" applyBorder="1" applyAlignment="1">
      <alignment horizontal="center"/>
    </xf>
    <xf numFmtId="167" fontId="4" fillId="0" borderId="76" xfId="1" applyNumberFormat="1" applyFont="1" applyFill="1" applyBorder="1" applyAlignment="1">
      <alignment horizontal="center"/>
    </xf>
    <xf numFmtId="167" fontId="4" fillId="0" borderId="71" xfId="1" applyNumberFormat="1" applyFont="1" applyFill="1" applyBorder="1" applyAlignment="1">
      <alignment horizontal="center"/>
    </xf>
    <xf numFmtId="166" fontId="4" fillId="2" borderId="70" xfId="2" applyNumberFormat="1" applyFont="1" applyFill="1" applyBorder="1" applyAlignment="1">
      <alignment horizontal="center"/>
    </xf>
    <xf numFmtId="38" fontId="4" fillId="0" borderId="56" xfId="0" applyNumberFormat="1" applyFont="1" applyBorder="1" applyAlignment="1">
      <alignment horizontal="center"/>
    </xf>
    <xf numFmtId="3" fontId="0" fillId="0" borderId="79" xfId="0" applyNumberFormat="1" applyFont="1" applyFill="1" applyBorder="1" applyAlignment="1">
      <alignment horizontal="center"/>
    </xf>
    <xf numFmtId="3" fontId="0" fillId="0" borderId="86" xfId="0" applyNumberFormat="1" applyFont="1" applyBorder="1" applyAlignment="1">
      <alignment horizontal="center"/>
    </xf>
    <xf numFmtId="38" fontId="4" fillId="0" borderId="55" xfId="0" applyNumberFormat="1" applyFont="1" applyBorder="1" applyAlignment="1">
      <alignment horizontal="center"/>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66" fontId="4" fillId="2" borderId="49" xfId="2" applyNumberFormat="1" applyFont="1" applyFill="1" applyBorder="1" applyAlignment="1">
      <alignment horizontal="center"/>
    </xf>
    <xf numFmtId="166" fontId="4" fillId="2" borderId="76" xfId="2" applyNumberFormat="1" applyFont="1" applyFill="1" applyBorder="1" applyAlignment="1">
      <alignment horizontal="center"/>
    </xf>
    <xf numFmtId="166" fontId="4" fillId="2" borderId="14" xfId="2" applyNumberFormat="1" applyFont="1" applyFill="1" applyBorder="1" applyAlignment="1">
      <alignment horizontal="center"/>
    </xf>
    <xf numFmtId="166" fontId="4" fillId="2" borderId="46" xfId="2" applyNumberFormat="1" applyFont="1" applyFill="1" applyBorder="1" applyAlignment="1">
      <alignment horizontal="center"/>
    </xf>
    <xf numFmtId="0" fontId="0" fillId="2" borderId="0" xfId="0" applyFont="1" applyFill="1" applyBorder="1"/>
    <xf numFmtId="0" fontId="5" fillId="0" borderId="0" xfId="0" applyFont="1" applyBorder="1" applyAlignment="1" applyProtection="1">
      <alignment horizontal="centerContinuous"/>
    </xf>
    <xf numFmtId="0" fontId="7" fillId="0" borderId="0" xfId="0" applyFont="1" applyBorder="1" applyAlignment="1" applyProtection="1">
      <alignment horizontal="center" vertical="center"/>
      <protection locked="0"/>
    </xf>
    <xf numFmtId="38" fontId="0" fillId="0" borderId="0" xfId="0" applyNumberFormat="1" applyFont="1" applyBorder="1" applyAlignment="1">
      <alignment horizontal="center"/>
    </xf>
    <xf numFmtId="167" fontId="4" fillId="0" borderId="0" xfId="1" applyNumberFormat="1" applyFont="1" applyBorder="1" applyAlignment="1">
      <alignment horizontal="center"/>
    </xf>
    <xf numFmtId="166" fontId="4" fillId="0" borderId="0" xfId="2" applyNumberFormat="1"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4" fillId="0" borderId="36" xfId="0" applyNumberFormat="1" applyFont="1" applyBorder="1"/>
    <xf numFmtId="38" fontId="4" fillId="0" borderId="14" xfId="0" applyNumberFormat="1" applyFont="1" applyBorder="1"/>
    <xf numFmtId="6" fontId="4" fillId="0" borderId="27" xfId="0" applyNumberFormat="1" applyFont="1" applyBorder="1"/>
    <xf numFmtId="6" fontId="4" fillId="0" borderId="14" xfId="0" applyNumberFormat="1" applyFont="1" applyBorder="1"/>
    <xf numFmtId="6" fontId="4" fillId="0" borderId="36" xfId="0" applyNumberFormat="1" applyFont="1" applyBorder="1"/>
    <xf numFmtId="0" fontId="4" fillId="0" borderId="27" xfId="0" applyFont="1" applyBorder="1"/>
    <xf numFmtId="3" fontId="4" fillId="0" borderId="14" xfId="0" applyNumberFormat="1" applyFont="1" applyBorder="1"/>
    <xf numFmtId="0" fontId="4" fillId="0" borderId="14" xfId="0" applyFont="1" applyBorder="1"/>
    <xf numFmtId="6" fontId="4" fillId="0" borderId="18" xfId="0" applyNumberFormat="1" applyFont="1" applyBorder="1"/>
    <xf numFmtId="0" fontId="4" fillId="0" borderId="18" xfId="0" applyFont="1" applyBorder="1"/>
    <xf numFmtId="3" fontId="4" fillId="0" borderId="18" xfId="0" applyNumberFormat="1" applyFont="1" applyBorder="1"/>
    <xf numFmtId="6" fontId="4" fillId="0" borderId="39" xfId="0" applyNumberFormat="1" applyFont="1" applyBorder="1"/>
    <xf numFmtId="38" fontId="4" fillId="0" borderId="27" xfId="0" applyNumberFormat="1" applyFont="1" applyBorder="1"/>
    <xf numFmtId="38" fontId="4" fillId="0" borderId="64" xfId="0" applyNumberFormat="1" applyFont="1" applyBorder="1" applyAlignment="1">
      <alignment horizontal="right"/>
    </xf>
    <xf numFmtId="38" fontId="4" fillId="0" borderId="62" xfId="0" applyNumberFormat="1" applyFont="1" applyBorder="1" applyAlignment="1">
      <alignment horizontal="right"/>
    </xf>
    <xf numFmtId="38" fontId="4" fillId="0" borderId="62" xfId="0" applyNumberFormat="1" applyFont="1" applyFill="1" applyBorder="1" applyAlignment="1">
      <alignment horizontal="right"/>
    </xf>
    <xf numFmtId="38" fontId="4" fillId="0" borderId="54" xfId="0" applyNumberFormat="1" applyFont="1" applyBorder="1" applyAlignment="1">
      <alignment horizontal="right"/>
    </xf>
    <xf numFmtId="38" fontId="4" fillId="0" borderId="76" xfId="0" applyNumberFormat="1" applyFont="1" applyBorder="1" applyAlignment="1">
      <alignment horizontal="right"/>
    </xf>
    <xf numFmtId="38" fontId="4" fillId="0" borderId="76" xfId="0" applyNumberFormat="1" applyFont="1" applyFill="1" applyBorder="1" applyAlignment="1">
      <alignment horizontal="right"/>
    </xf>
    <xf numFmtId="6" fontId="4" fillId="0" borderId="54" xfId="0" applyNumberFormat="1" applyFont="1" applyBorder="1" applyAlignment="1">
      <alignment horizontal="center"/>
    </xf>
    <xf numFmtId="6" fontId="4" fillId="0" borderId="76" xfId="0" applyNumberFormat="1" applyFont="1" applyBorder="1" applyAlignment="1">
      <alignment horizontal="center"/>
    </xf>
    <xf numFmtId="6" fontId="4" fillId="0" borderId="49" xfId="0" applyNumberFormat="1" applyFont="1" applyBorder="1"/>
    <xf numFmtId="6" fontId="4" fillId="0" borderId="84" xfId="0" applyNumberFormat="1" applyFont="1" applyBorder="1" applyAlignment="1">
      <alignment horizontal="center"/>
    </xf>
    <xf numFmtId="0" fontId="4" fillId="0" borderId="48" xfId="0" applyFont="1" applyBorder="1" applyAlignment="1">
      <alignment horizontal="center"/>
    </xf>
    <xf numFmtId="167" fontId="4" fillId="0" borderId="92" xfId="1" applyNumberFormat="1" applyFont="1" applyFill="1" applyBorder="1" applyAlignment="1">
      <alignment horizontal="center"/>
    </xf>
    <xf numFmtId="167" fontId="4" fillId="0" borderId="77" xfId="1" applyNumberFormat="1" applyFont="1" applyFill="1" applyBorder="1" applyAlignment="1">
      <alignment horizontal="center"/>
    </xf>
    <xf numFmtId="167" fontId="4" fillId="0" borderId="73" xfId="1" applyNumberFormat="1" applyFont="1" applyFill="1" applyBorder="1" applyAlignment="1">
      <alignment horizontal="center"/>
    </xf>
    <xf numFmtId="167" fontId="4" fillId="0" borderId="45" xfId="1" applyNumberFormat="1" applyFont="1" applyFill="1" applyBorder="1" applyAlignment="1">
      <alignment horizontal="center"/>
    </xf>
    <xf numFmtId="167" fontId="4" fillId="0" borderId="85" xfId="1" applyNumberFormat="1" applyFont="1" applyFill="1" applyBorder="1" applyAlignment="1">
      <alignment horizontal="center"/>
    </xf>
    <xf numFmtId="167" fontId="4" fillId="0" borderId="93" xfId="1" applyNumberFormat="1" applyFont="1" applyFill="1" applyBorder="1" applyAlignment="1">
      <alignment horizontal="center"/>
    </xf>
    <xf numFmtId="167" fontId="4" fillId="0" borderId="73" xfId="1" applyNumberFormat="1" applyFont="1" applyBorder="1" applyAlignment="1">
      <alignment horizontal="center"/>
    </xf>
    <xf numFmtId="6" fontId="4" fillId="0" borderId="48" xfId="0" applyNumberFormat="1" applyFont="1" applyBorder="1" applyAlignment="1">
      <alignment horizontal="center"/>
    </xf>
    <xf numFmtId="0" fontId="4" fillId="0" borderId="49" xfId="0" applyFont="1" applyBorder="1" applyAlignment="1">
      <alignment horizontal="center"/>
    </xf>
    <xf numFmtId="38" fontId="4" fillId="0" borderId="59" xfId="0" applyNumberFormat="1" applyFont="1" applyFill="1" applyBorder="1" applyAlignment="1">
      <alignment horizontal="center"/>
    </xf>
    <xf numFmtId="38" fontId="4" fillId="0" borderId="57" xfId="0" applyNumberFormat="1" applyFont="1" applyFill="1" applyBorder="1" applyAlignment="1">
      <alignment horizontal="center"/>
    </xf>
    <xf numFmtId="6" fontId="4" fillId="0" borderId="43" xfId="0" applyNumberFormat="1" applyFont="1" applyBorder="1"/>
    <xf numFmtId="6" fontId="4" fillId="0" borderId="34" xfId="0" applyNumberFormat="1" applyFont="1" applyBorder="1"/>
    <xf numFmtId="165" fontId="4" fillId="0" borderId="18" xfId="0" applyNumberFormat="1" applyFont="1" applyBorder="1"/>
    <xf numFmtId="38" fontId="4" fillId="0" borderId="18" xfId="0" applyNumberFormat="1" applyFont="1" applyBorder="1"/>
    <xf numFmtId="0" fontId="4" fillId="0" borderId="34" xfId="0" applyFont="1" applyBorder="1"/>
    <xf numFmtId="3" fontId="0" fillId="0" borderId="81" xfId="0" applyNumberFormat="1" applyFont="1" applyBorder="1" applyAlignment="1">
      <alignment horizontal="center"/>
    </xf>
    <xf numFmtId="0" fontId="4" fillId="0" borderId="92" xfId="0" applyFont="1" applyBorder="1" applyAlignment="1">
      <alignment horizontal="center"/>
    </xf>
    <xf numFmtId="6" fontId="4" fillId="0" borderId="92" xfId="0" applyNumberFormat="1" applyFont="1" applyBorder="1" applyAlignment="1">
      <alignment horizontal="center"/>
    </xf>
    <xf numFmtId="3" fontId="4" fillId="0" borderId="84" xfId="0" applyNumberFormat="1" applyFont="1" applyBorder="1" applyAlignment="1">
      <alignment horizontal="center"/>
    </xf>
    <xf numFmtId="38" fontId="4" fillId="0" borderId="97" xfId="0" applyNumberFormat="1" applyFont="1" applyBorder="1" applyAlignment="1">
      <alignment horizontal="center"/>
    </xf>
    <xf numFmtId="38" fontId="4" fillId="0" borderId="99" xfId="0" applyNumberFormat="1" applyFont="1" applyBorder="1" applyAlignment="1">
      <alignment horizontal="center"/>
    </xf>
    <xf numFmtId="0" fontId="7" fillId="0" borderId="100" xfId="0" applyFont="1" applyBorder="1" applyAlignment="1" applyProtection="1">
      <alignment horizontal="center" vertical="center"/>
      <protection locked="0"/>
    </xf>
    <xf numFmtId="166" fontId="4" fillId="2" borderId="39" xfId="2" applyNumberFormat="1" applyFont="1" applyFill="1" applyBorder="1" applyAlignment="1" applyProtection="1">
      <alignment horizontal="center"/>
    </xf>
    <xf numFmtId="0" fontId="7" fillId="0" borderId="81" xfId="0" applyFont="1" applyBorder="1" applyAlignment="1" applyProtection="1">
      <alignment horizontal="center" vertical="center"/>
      <protection locked="0"/>
    </xf>
    <xf numFmtId="38" fontId="4" fillId="0" borderId="0" xfId="0" applyNumberFormat="1" applyFont="1" applyFill="1" applyBorder="1" applyAlignment="1">
      <alignment horizontal="center"/>
    </xf>
    <xf numFmtId="3" fontId="0" fillId="0" borderId="86" xfId="0" applyNumberFormat="1" applyFont="1" applyFill="1" applyBorder="1" applyAlignment="1">
      <alignment horizontal="center"/>
    </xf>
    <xf numFmtId="6" fontId="4" fillId="0" borderId="70" xfId="0" applyNumberFormat="1" applyFont="1" applyBorder="1"/>
    <xf numFmtId="6" fontId="4" fillId="0" borderId="84" xfId="0" applyNumberFormat="1" applyFont="1" applyBorder="1"/>
    <xf numFmtId="38" fontId="4" fillId="0" borderId="92" xfId="0" applyNumberFormat="1" applyFont="1" applyFill="1" applyBorder="1" applyAlignment="1">
      <alignment horizontal="center"/>
    </xf>
    <xf numFmtId="38" fontId="4" fillId="0" borderId="95" xfId="0" applyNumberFormat="1" applyFont="1" applyFill="1" applyBorder="1" applyAlignment="1">
      <alignment horizontal="center"/>
    </xf>
    <xf numFmtId="166" fontId="4" fillId="0" borderId="42" xfId="2" applyNumberFormat="1" applyFont="1" applyFill="1" applyBorder="1" applyAlignment="1" applyProtection="1">
      <alignment horizontal="center"/>
    </xf>
    <xf numFmtId="6" fontId="4" fillId="0" borderId="76" xfId="0" applyNumberFormat="1" applyFont="1" applyFill="1" applyBorder="1"/>
    <xf numFmtId="6" fontId="4" fillId="0" borderId="14" xfId="0" applyNumberFormat="1" applyFont="1" applyFill="1" applyBorder="1"/>
    <xf numFmtId="6" fontId="4" fillId="0" borderId="71" xfId="0" applyNumberFormat="1" applyFont="1" applyFill="1" applyBorder="1"/>
    <xf numFmtId="6" fontId="4" fillId="0" borderId="36" xfId="0" applyNumberFormat="1" applyFont="1" applyFill="1" applyBorder="1"/>
    <xf numFmtId="166" fontId="4" fillId="0" borderId="65" xfId="2" applyNumberFormat="1" applyFont="1" applyFill="1" applyBorder="1" applyAlignment="1" applyProtection="1">
      <alignment horizontal="center"/>
    </xf>
    <xf numFmtId="44" fontId="4" fillId="0" borderId="76" xfId="2" applyFont="1" applyFill="1" applyBorder="1"/>
    <xf numFmtId="44" fontId="4" fillId="0" borderId="14" xfId="2" applyFont="1" applyFill="1" applyBorder="1"/>
    <xf numFmtId="166" fontId="4" fillId="0" borderId="43" xfId="2" applyNumberFormat="1" applyFont="1" applyFill="1" applyBorder="1" applyAlignment="1" applyProtection="1">
      <alignment horizontal="center"/>
    </xf>
    <xf numFmtId="38" fontId="4" fillId="0" borderId="14" xfId="0" applyNumberFormat="1" applyFont="1" applyFill="1" applyBorder="1"/>
    <xf numFmtId="38" fontId="4" fillId="0" borderId="36" xfId="0" applyNumberFormat="1" applyFont="1" applyFill="1" applyBorder="1"/>
    <xf numFmtId="38" fontId="4" fillId="0" borderId="55" xfId="0" applyNumberFormat="1" applyFont="1" applyFill="1" applyBorder="1" applyAlignment="1">
      <alignment horizontal="center"/>
    </xf>
    <xf numFmtId="38" fontId="4" fillId="0" borderId="73" xfId="0" applyNumberFormat="1" applyFont="1" applyFill="1" applyBorder="1" applyAlignment="1">
      <alignment horizontal="center"/>
    </xf>
    <xf numFmtId="0" fontId="4" fillId="0" borderId="0" xfId="0" applyFont="1" applyAlignment="1">
      <alignment horizontal="left" vertical="center"/>
    </xf>
    <xf numFmtId="0" fontId="5" fillId="0" borderId="0" xfId="0" applyFont="1" applyAlignment="1">
      <alignment horizontal="center"/>
    </xf>
    <xf numFmtId="0" fontId="14" fillId="0" borderId="115" xfId="3" applyFont="1" applyFill="1" applyBorder="1" applyAlignment="1" applyProtection="1">
      <alignment horizontal="left"/>
      <protection locked="0"/>
    </xf>
    <xf numFmtId="0" fontId="0" fillId="0" borderId="0" xfId="0" applyAlignment="1">
      <alignment horizontal="left"/>
    </xf>
    <xf numFmtId="0" fontId="5" fillId="0" borderId="5" xfId="0" applyFont="1" applyBorder="1" applyAlignment="1">
      <alignment horizontal="centerContinuous"/>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16" fontId="12" fillId="0" borderId="5" xfId="0" quotePrefix="1" applyNumberFormat="1" applyFont="1" applyBorder="1" applyAlignment="1" applyProtection="1">
      <alignment horizontal="center" vertical="center"/>
      <protection locked="0"/>
    </xf>
    <xf numFmtId="0" fontId="15" fillId="0" borderId="11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0" fillId="0" borderId="0" xfId="0" applyAlignment="1">
      <alignment horizontal="center"/>
    </xf>
    <xf numFmtId="38" fontId="0" fillId="0" borderId="11" xfId="0" applyNumberFormat="1" applyBorder="1" applyAlignment="1">
      <alignment horizontal="center"/>
    </xf>
    <xf numFmtId="38" fontId="0" fillId="0" borderId="44" xfId="0" applyNumberFormat="1" applyBorder="1" applyAlignment="1">
      <alignment horizontal="center"/>
    </xf>
    <xf numFmtId="38" fontId="0" fillId="0" borderId="74" xfId="0" applyNumberFormat="1" applyBorder="1" applyAlignment="1">
      <alignment horizontal="center"/>
    </xf>
    <xf numFmtId="38" fontId="0" fillId="0" borderId="82" xfId="0" applyNumberFormat="1" applyBorder="1" applyAlignment="1">
      <alignment horizontal="center"/>
    </xf>
    <xf numFmtId="38" fontId="0" fillId="0" borderId="0" xfId="0" applyNumberFormat="1" applyAlignment="1">
      <alignment horizontal="center"/>
    </xf>
    <xf numFmtId="38" fontId="0" fillId="0" borderId="87" xfId="0" applyNumberFormat="1" applyBorder="1" applyAlignment="1">
      <alignment horizontal="center"/>
    </xf>
    <xf numFmtId="38" fontId="4" fillId="0" borderId="91" xfId="0" applyNumberFormat="1" applyFont="1" applyBorder="1" applyAlignment="1">
      <alignment horizontal="center" wrapText="1"/>
    </xf>
    <xf numFmtId="38" fontId="4" fillId="0" borderId="13" xfId="0" applyNumberFormat="1" applyFont="1" applyBorder="1" applyAlignment="1">
      <alignment horizontal="center" wrapText="1"/>
    </xf>
    <xf numFmtId="38" fontId="0" fillId="0" borderId="90" xfId="0" applyNumberFormat="1" applyBorder="1" applyAlignment="1">
      <alignment horizontal="center"/>
    </xf>
    <xf numFmtId="38" fontId="4" fillId="0" borderId="27" xfId="0" applyNumberFormat="1" applyFont="1" applyBorder="1" applyAlignment="1">
      <alignment horizontal="right"/>
    </xf>
    <xf numFmtId="38" fontId="4" fillId="0" borderId="48" xfId="0" applyNumberFormat="1" applyFont="1" applyBorder="1" applyAlignment="1">
      <alignment horizontal="right"/>
    </xf>
    <xf numFmtId="38" fontId="4" fillId="0" borderId="65" xfId="0" applyNumberFormat="1" applyFont="1" applyBorder="1" applyAlignment="1">
      <alignment horizontal="right"/>
    </xf>
    <xf numFmtId="38" fontId="4" fillId="0" borderId="92" xfId="0" applyNumberFormat="1" applyFont="1" applyBorder="1" applyAlignment="1">
      <alignment horizontal="right"/>
    </xf>
    <xf numFmtId="38" fontId="4" fillId="0" borderId="73" xfId="0" applyNumberFormat="1" applyFont="1" applyBorder="1" applyAlignment="1">
      <alignment horizontal="right"/>
    </xf>
    <xf numFmtId="38" fontId="4" fillId="0" borderId="42" xfId="0" applyNumberFormat="1" applyFont="1" applyBorder="1" applyAlignment="1">
      <alignment horizontal="right"/>
    </xf>
    <xf numFmtId="38" fontId="16" fillId="0" borderId="64" xfId="0" applyNumberFormat="1" applyFont="1" applyBorder="1" applyAlignment="1">
      <alignment horizontal="right"/>
    </xf>
    <xf numFmtId="38" fontId="16" fillId="0" borderId="54" xfId="0" applyNumberFormat="1" applyFont="1" applyBorder="1" applyAlignment="1">
      <alignment horizontal="right"/>
    </xf>
    <xf numFmtId="38" fontId="16" fillId="0" borderId="27" xfId="0" applyNumberFormat="1" applyFont="1" applyBorder="1" applyAlignment="1">
      <alignment horizontal="right"/>
    </xf>
    <xf numFmtId="38" fontId="16" fillId="0" borderId="48" xfId="0" applyNumberFormat="1" applyFont="1" applyBorder="1" applyAlignment="1">
      <alignment horizontal="right"/>
    </xf>
    <xf numFmtId="38" fontId="16" fillId="0" borderId="65" xfId="0" applyNumberFormat="1" applyFont="1" applyBorder="1" applyAlignment="1">
      <alignment horizontal="right"/>
    </xf>
    <xf numFmtId="38" fontId="16" fillId="0" borderId="92" xfId="0" applyNumberFormat="1" applyFont="1" applyBorder="1" applyAlignment="1">
      <alignment horizontal="right"/>
    </xf>
    <xf numFmtId="38" fontId="4" fillId="0" borderId="36" xfId="0" applyNumberFormat="1" applyFont="1" applyBorder="1" applyAlignment="1">
      <alignment horizontal="right"/>
    </xf>
    <xf numFmtId="38" fontId="4" fillId="0" borderId="43" xfId="0" applyNumberFormat="1" applyFont="1" applyBorder="1" applyAlignment="1">
      <alignment horizontal="right"/>
    </xf>
    <xf numFmtId="38" fontId="4" fillId="0" borderId="71" xfId="0" applyNumberFormat="1" applyFont="1" applyBorder="1" applyAlignment="1">
      <alignment horizontal="right"/>
    </xf>
    <xf numFmtId="38" fontId="4" fillId="0" borderId="66" xfId="0" applyNumberFormat="1" applyFont="1" applyBorder="1" applyAlignment="1">
      <alignment horizontal="right"/>
    </xf>
    <xf numFmtId="38" fontId="4" fillId="0" borderId="47" xfId="0" applyNumberFormat="1" applyFont="1" applyBorder="1" applyAlignment="1">
      <alignment horizontal="right"/>
    </xf>
    <xf numFmtId="38" fontId="4" fillId="0" borderId="85" xfId="0" applyNumberFormat="1" applyFont="1" applyBorder="1" applyAlignment="1">
      <alignment horizontal="right"/>
    </xf>
    <xf numFmtId="38" fontId="4" fillId="0" borderId="30" xfId="0" applyNumberFormat="1" applyFont="1" applyBorder="1" applyAlignment="1">
      <alignment horizontal="right" wrapText="1"/>
    </xf>
    <xf numFmtId="0" fontId="0" fillId="0" borderId="30" xfId="0" applyBorder="1" applyAlignment="1">
      <alignment horizontal="right"/>
    </xf>
    <xf numFmtId="0" fontId="0" fillId="0" borderId="77" xfId="0" applyBorder="1" applyAlignment="1">
      <alignment horizontal="right"/>
    </xf>
    <xf numFmtId="0" fontId="0" fillId="0" borderId="64" xfId="0" applyBorder="1" applyAlignment="1">
      <alignment horizontal="right"/>
    </xf>
    <xf numFmtId="0" fontId="0" fillId="0" borderId="65" xfId="0" applyBorder="1" applyAlignment="1">
      <alignment horizontal="right"/>
    </xf>
    <xf numFmtId="0" fontId="0" fillId="0" borderId="92" xfId="0" applyBorder="1" applyAlignment="1">
      <alignment horizontal="right"/>
    </xf>
    <xf numFmtId="38" fontId="4" fillId="0" borderId="14" xfId="0" applyNumberFormat="1" applyFont="1" applyBorder="1" applyAlignment="1">
      <alignment horizontal="right"/>
    </xf>
    <xf numFmtId="38" fontId="4" fillId="0" borderId="46" xfId="0" applyNumberFormat="1" applyFont="1" applyBorder="1" applyAlignment="1">
      <alignment horizontal="right"/>
    </xf>
    <xf numFmtId="38" fontId="4" fillId="0" borderId="12" xfId="0" applyNumberFormat="1" applyFont="1" applyBorder="1" applyAlignment="1">
      <alignment horizontal="right" wrapText="1"/>
    </xf>
    <xf numFmtId="38" fontId="0" fillId="0" borderId="12" xfId="0" applyNumberFormat="1" applyBorder="1" applyAlignment="1">
      <alignment horizontal="right"/>
    </xf>
    <xf numFmtId="38" fontId="0" fillId="0" borderId="45" xfId="0" applyNumberFormat="1" applyBorder="1" applyAlignment="1">
      <alignment horizontal="right"/>
    </xf>
    <xf numFmtId="38" fontId="0" fillId="0" borderId="62" xfId="0" applyNumberFormat="1" applyBorder="1" applyAlignment="1">
      <alignment horizontal="right"/>
    </xf>
    <xf numFmtId="38" fontId="0" fillId="0" borderId="42" xfId="0" applyNumberFormat="1" applyBorder="1" applyAlignment="1">
      <alignment horizontal="right"/>
    </xf>
    <xf numFmtId="38" fontId="0" fillId="0" borderId="73" xfId="0" applyNumberFormat="1" applyBorder="1" applyAlignment="1">
      <alignment horizontal="right"/>
    </xf>
    <xf numFmtId="6" fontId="4" fillId="0" borderId="64" xfId="0" applyNumberFormat="1" applyFont="1" applyBorder="1" applyAlignment="1">
      <alignment horizontal="center"/>
    </xf>
    <xf numFmtId="6" fontId="4" fillId="0" borderId="14" xfId="2" applyNumberFormat="1" applyFont="1" applyBorder="1" applyAlignment="1">
      <alignment horizontal="right"/>
    </xf>
    <xf numFmtId="6" fontId="4" fillId="0" borderId="42" xfId="2" applyNumberFormat="1" applyFont="1" applyBorder="1" applyAlignment="1">
      <alignment horizontal="right"/>
    </xf>
    <xf numFmtId="6" fontId="4" fillId="0" borderId="76" xfId="2" applyNumberFormat="1" applyFont="1" applyBorder="1" applyAlignment="1">
      <alignment horizontal="right"/>
    </xf>
    <xf numFmtId="6" fontId="4" fillId="0" borderId="14" xfId="2" applyNumberFormat="1" applyFont="1" applyFill="1" applyBorder="1" applyAlignment="1">
      <alignment horizontal="right"/>
    </xf>
    <xf numFmtId="6" fontId="4" fillId="0" borderId="42" xfId="0" applyNumberFormat="1" applyFont="1" applyBorder="1" applyAlignment="1">
      <alignment horizontal="right"/>
    </xf>
    <xf numFmtId="6" fontId="4" fillId="0" borderId="46" xfId="2" applyNumberFormat="1" applyFont="1" applyBorder="1" applyAlignment="1">
      <alignment horizontal="right"/>
    </xf>
    <xf numFmtId="6" fontId="4" fillId="0" borderId="62" xfId="2" applyNumberFormat="1" applyFont="1" applyBorder="1" applyAlignment="1">
      <alignment horizontal="right"/>
    </xf>
    <xf numFmtId="6" fontId="4" fillId="0" borderId="73" xfId="2" applyNumberFormat="1" applyFont="1" applyBorder="1" applyAlignment="1">
      <alignment horizontal="right"/>
    </xf>
    <xf numFmtId="6" fontId="17" fillId="0" borderId="14" xfId="2" applyNumberFormat="1" applyFont="1" applyFill="1" applyBorder="1" applyAlignment="1">
      <alignment horizontal="right"/>
    </xf>
    <xf numFmtId="6" fontId="16" fillId="0" borderId="42" xfId="0" applyNumberFormat="1" applyFont="1" applyBorder="1" applyAlignment="1">
      <alignment horizontal="right"/>
    </xf>
    <xf numFmtId="6" fontId="16" fillId="0" borderId="76" xfId="2" applyNumberFormat="1" applyFont="1" applyBorder="1" applyAlignment="1">
      <alignment horizontal="right"/>
    </xf>
    <xf numFmtId="6" fontId="16" fillId="0" borderId="14" xfId="2" applyNumberFormat="1" applyFont="1" applyBorder="1" applyAlignment="1">
      <alignment horizontal="right"/>
    </xf>
    <xf numFmtId="6" fontId="16" fillId="0" borderId="46" xfId="2" applyNumberFormat="1" applyFont="1" applyBorder="1" applyAlignment="1">
      <alignment horizontal="right"/>
    </xf>
    <xf numFmtId="6" fontId="16" fillId="0" borderId="42" xfId="2" applyNumberFormat="1" applyFont="1" applyBorder="1" applyAlignment="1">
      <alignment horizontal="right"/>
    </xf>
    <xf numFmtId="6" fontId="16" fillId="0" borderId="62" xfId="2" applyNumberFormat="1" applyFont="1" applyBorder="1" applyAlignment="1">
      <alignment horizontal="right"/>
    </xf>
    <xf numFmtId="6" fontId="16" fillId="0" borderId="73" xfId="2" applyNumberFormat="1" applyFont="1" applyBorder="1" applyAlignment="1">
      <alignment horizontal="right"/>
    </xf>
    <xf numFmtId="6" fontId="16" fillId="0" borderId="14" xfId="2" applyNumberFormat="1" applyFont="1" applyFill="1" applyBorder="1" applyAlignment="1">
      <alignment horizontal="right"/>
    </xf>
    <xf numFmtId="6" fontId="4" fillId="0" borderId="36" xfId="2" applyNumberFormat="1" applyFont="1" applyBorder="1" applyAlignment="1">
      <alignment horizontal="right"/>
    </xf>
    <xf numFmtId="6" fontId="4" fillId="0" borderId="43" xfId="2" applyNumberFormat="1" applyFont="1" applyBorder="1" applyAlignment="1">
      <alignment horizontal="right"/>
    </xf>
    <xf numFmtId="6" fontId="4" fillId="0" borderId="71" xfId="2" applyNumberFormat="1" applyFont="1" applyBorder="1" applyAlignment="1">
      <alignment horizontal="right"/>
    </xf>
    <xf numFmtId="6" fontId="4" fillId="0" borderId="36" xfId="2" applyNumberFormat="1" applyFont="1" applyFill="1" applyBorder="1" applyAlignment="1">
      <alignment horizontal="right"/>
    </xf>
    <xf numFmtId="6" fontId="4" fillId="0" borderId="43" xfId="0" applyNumberFormat="1" applyFont="1" applyBorder="1" applyAlignment="1">
      <alignment horizontal="right"/>
    </xf>
    <xf numFmtId="6" fontId="4" fillId="0" borderId="47" xfId="2" applyNumberFormat="1" applyFont="1" applyBorder="1" applyAlignment="1">
      <alignment horizontal="right"/>
    </xf>
    <xf numFmtId="6" fontId="4" fillId="0" borderId="66" xfId="2" applyNumberFormat="1" applyFont="1" applyBorder="1" applyAlignment="1">
      <alignment horizontal="right"/>
    </xf>
    <xf numFmtId="6" fontId="4" fillId="0" borderId="85" xfId="2" applyNumberFormat="1" applyFont="1" applyBorder="1" applyAlignment="1">
      <alignment horizontal="right"/>
    </xf>
    <xf numFmtId="6" fontId="4" fillId="0" borderId="23" xfId="2" applyNumberFormat="1" applyFont="1" applyFill="1" applyBorder="1" applyAlignment="1"/>
    <xf numFmtId="6" fontId="4" fillId="0" borderId="18" xfId="2" applyNumberFormat="1" applyFont="1" applyFill="1" applyBorder="1" applyAlignment="1"/>
    <xf numFmtId="6" fontId="4" fillId="0" borderId="39" xfId="2" applyNumberFormat="1" applyFont="1" applyFill="1" applyBorder="1" applyAlignment="1"/>
    <xf numFmtId="6" fontId="4" fillId="0" borderId="70" xfId="2" applyNumberFormat="1" applyFont="1" applyFill="1" applyBorder="1" applyAlignment="1"/>
    <xf numFmtId="6" fontId="4" fillId="4" borderId="39" xfId="0" applyNumberFormat="1" applyFont="1" applyFill="1" applyBorder="1"/>
    <xf numFmtId="6" fontId="17" fillId="0" borderId="23" xfId="2" applyNumberFormat="1" applyFont="1" applyFill="1" applyBorder="1" applyAlignment="1"/>
    <xf numFmtId="6" fontId="17" fillId="0" borderId="18" xfId="2" applyNumberFormat="1" applyFont="1" applyFill="1" applyBorder="1" applyAlignment="1"/>
    <xf numFmtId="6" fontId="17" fillId="0" borderId="39" xfId="2" applyNumberFormat="1" applyFont="1" applyFill="1" applyBorder="1" applyAlignment="1"/>
    <xf numFmtId="6" fontId="17" fillId="0" borderId="70" xfId="2" applyNumberFormat="1" applyFont="1" applyFill="1" applyBorder="1" applyAlignment="1"/>
    <xf numFmtId="6" fontId="16" fillId="4" borderId="39" xfId="0" applyNumberFormat="1" applyFont="1" applyFill="1" applyBorder="1"/>
    <xf numFmtId="6" fontId="4" fillId="0" borderId="63" xfId="0" applyNumberFormat="1" applyFont="1" applyBorder="1"/>
    <xf numFmtId="3" fontId="4" fillId="0" borderId="49" xfId="0" applyNumberFormat="1" applyFont="1" applyBorder="1" applyAlignment="1">
      <alignment horizontal="center"/>
    </xf>
    <xf numFmtId="3" fontId="4" fillId="0" borderId="63" xfId="0" applyNumberFormat="1" applyFont="1" applyBorder="1" applyAlignment="1">
      <alignment horizontal="center"/>
    </xf>
    <xf numFmtId="6" fontId="4" fillId="0" borderId="16" xfId="0" applyNumberFormat="1" applyFont="1" applyBorder="1" applyAlignment="1">
      <alignment horizontal="center" wrapText="1"/>
    </xf>
    <xf numFmtId="0" fontId="0" fillId="0" borderId="16" xfId="0" applyBorder="1" applyAlignment="1">
      <alignment horizontal="center"/>
    </xf>
    <xf numFmtId="0" fontId="0" fillId="0" borderId="40" xfId="0" applyBorder="1" applyAlignment="1">
      <alignment horizontal="center"/>
    </xf>
    <xf numFmtId="0" fontId="0" fillId="0" borderId="63" xfId="0" applyBorder="1" applyAlignment="1">
      <alignment horizontal="center"/>
    </xf>
    <xf numFmtId="0" fontId="0" fillId="0" borderId="39" xfId="0" applyBorder="1" applyAlignment="1">
      <alignment horizontal="center"/>
    </xf>
    <xf numFmtId="6" fontId="4" fillId="0" borderId="84" xfId="0" applyNumberFormat="1" applyFont="1" applyBorder="1" applyAlignment="1">
      <alignment horizontal="center" wrapText="1"/>
    </xf>
    <xf numFmtId="6" fontId="4" fillId="0" borderId="18" xfId="0" applyNumberFormat="1" applyFont="1" applyBorder="1" applyAlignment="1">
      <alignment horizontal="center" wrapText="1"/>
    </xf>
    <xf numFmtId="6" fontId="4" fillId="0" borderId="18" xfId="2" applyNumberFormat="1" applyFont="1" applyFill="1" applyBorder="1" applyAlignment="1">
      <alignment horizontal="right"/>
    </xf>
    <xf numFmtId="6" fontId="4" fillId="0" borderId="49" xfId="2" applyNumberFormat="1" applyFont="1" applyFill="1" applyBorder="1" applyAlignment="1">
      <alignment horizontal="right"/>
    </xf>
    <xf numFmtId="6" fontId="4" fillId="0" borderId="39" xfId="2" applyNumberFormat="1" applyFont="1" applyFill="1" applyBorder="1" applyAlignment="1">
      <alignment horizontal="right"/>
    </xf>
    <xf numFmtId="6" fontId="4" fillId="0" borderId="84" xfId="2" applyNumberFormat="1" applyFont="1" applyFill="1" applyBorder="1" applyAlignment="1">
      <alignment horizontal="right"/>
    </xf>
    <xf numFmtId="6" fontId="16" fillId="0" borderId="18" xfId="2" applyNumberFormat="1" applyFont="1" applyFill="1" applyBorder="1" applyAlignment="1">
      <alignment horizontal="right"/>
    </xf>
    <xf numFmtId="6" fontId="16" fillId="0" borderId="49" xfId="2" applyNumberFormat="1" applyFont="1" applyFill="1" applyBorder="1" applyAlignment="1">
      <alignment horizontal="right"/>
    </xf>
    <xf numFmtId="6" fontId="16" fillId="0" borderId="39" xfId="2" applyNumberFormat="1" applyFont="1" applyFill="1" applyBorder="1" applyAlignment="1">
      <alignment horizontal="right"/>
    </xf>
    <xf numFmtId="6" fontId="16" fillId="0" borderId="84" xfId="2" applyNumberFormat="1" applyFont="1" applyFill="1" applyBorder="1" applyAlignment="1">
      <alignment horizontal="right"/>
    </xf>
    <xf numFmtId="6" fontId="4" fillId="0" borderId="47" xfId="2" applyNumberFormat="1" applyFont="1" applyFill="1" applyBorder="1" applyAlignment="1">
      <alignment horizontal="right"/>
    </xf>
    <xf numFmtId="6" fontId="4" fillId="0" borderId="71" xfId="2" applyNumberFormat="1" applyFont="1" applyFill="1" applyBorder="1" applyAlignment="1">
      <alignment horizontal="right"/>
    </xf>
    <xf numFmtId="6" fontId="4" fillId="0" borderId="43" xfId="2" applyNumberFormat="1" applyFont="1" applyFill="1" applyBorder="1" applyAlignment="1">
      <alignment horizontal="right"/>
    </xf>
    <xf numFmtId="6" fontId="4" fillId="0" borderId="85" xfId="2" applyNumberFormat="1" applyFont="1" applyFill="1" applyBorder="1" applyAlignment="1">
      <alignment horizontal="right"/>
    </xf>
    <xf numFmtId="6" fontId="4" fillId="0" borderId="34" xfId="2" applyNumberFormat="1" applyFont="1" applyFill="1" applyBorder="1" applyAlignment="1">
      <alignment horizontal="right"/>
    </xf>
    <xf numFmtId="6" fontId="4" fillId="0" borderId="33" xfId="2" applyNumberFormat="1" applyFont="1" applyFill="1" applyBorder="1" applyAlignment="1">
      <alignment horizontal="right"/>
    </xf>
    <xf numFmtId="6" fontId="4" fillId="0" borderId="56" xfId="0" applyNumberFormat="1" applyFont="1" applyBorder="1" applyAlignment="1">
      <alignment horizontal="right"/>
    </xf>
    <xf numFmtId="6" fontId="4" fillId="0" borderId="0" xfId="0" applyNumberFormat="1" applyFont="1" applyAlignment="1">
      <alignment horizontal="right"/>
    </xf>
    <xf numFmtId="6" fontId="4" fillId="0" borderId="68" xfId="0" applyNumberFormat="1" applyFont="1" applyBorder="1" applyAlignment="1">
      <alignment horizontal="right"/>
    </xf>
    <xf numFmtId="6" fontId="4" fillId="0" borderId="41" xfId="0" applyNumberFormat="1" applyFont="1" applyBorder="1" applyAlignment="1">
      <alignment horizontal="right" wrapText="1"/>
    </xf>
    <xf numFmtId="6" fontId="0" fillId="0" borderId="41" xfId="0" applyNumberFormat="1" applyBorder="1" applyAlignment="1">
      <alignment horizontal="right"/>
    </xf>
    <xf numFmtId="6" fontId="0" fillId="0" borderId="69" xfId="0" applyNumberFormat="1" applyBorder="1" applyAlignment="1">
      <alignment horizontal="right"/>
    </xf>
    <xf numFmtId="6" fontId="0" fillId="0" borderId="75" xfId="0" applyNumberFormat="1" applyBorder="1" applyAlignment="1">
      <alignment horizontal="right"/>
    </xf>
    <xf numFmtId="6" fontId="0" fillId="0" borderId="87" xfId="0" applyNumberFormat="1" applyBorder="1" applyAlignment="1">
      <alignment horizontal="right"/>
    </xf>
    <xf numFmtId="6" fontId="0" fillId="0" borderId="94" xfId="0" applyNumberFormat="1" applyBorder="1" applyAlignment="1">
      <alignment horizontal="right"/>
    </xf>
    <xf numFmtId="6" fontId="4" fillId="0" borderId="23" xfId="2" applyNumberFormat="1" applyFont="1" applyFill="1" applyBorder="1" applyAlignment="1">
      <alignment horizontal="right"/>
    </xf>
    <xf numFmtId="6" fontId="4" fillId="0" borderId="16" xfId="2" applyNumberFormat="1" applyFont="1" applyFill="1" applyBorder="1" applyAlignment="1">
      <alignment horizontal="right"/>
    </xf>
    <xf numFmtId="6" fontId="4" fillId="0" borderId="63" xfId="2" applyNumberFormat="1" applyFont="1" applyFill="1" applyBorder="1" applyAlignment="1">
      <alignment horizontal="right"/>
    </xf>
    <xf numFmtId="6" fontId="4" fillId="0" borderId="70" xfId="2" applyNumberFormat="1" applyFont="1" applyFill="1" applyBorder="1" applyAlignment="1">
      <alignment horizontal="right"/>
    </xf>
    <xf numFmtId="6" fontId="16" fillId="0" borderId="23" xfId="2" applyNumberFormat="1" applyFont="1" applyFill="1" applyBorder="1" applyAlignment="1">
      <alignment horizontal="right"/>
    </xf>
    <xf numFmtId="6" fontId="17" fillId="0" borderId="16" xfId="2" applyNumberFormat="1" applyFont="1" applyFill="1" applyBorder="1" applyAlignment="1">
      <alignment horizontal="right"/>
    </xf>
    <xf numFmtId="6" fontId="17" fillId="0" borderId="18" xfId="2" applyNumberFormat="1" applyFont="1" applyFill="1" applyBorder="1" applyAlignment="1">
      <alignment horizontal="right"/>
    </xf>
    <xf numFmtId="6" fontId="17" fillId="0" borderId="63" xfId="2" applyNumberFormat="1" applyFont="1" applyFill="1" applyBorder="1" applyAlignment="1">
      <alignment horizontal="right"/>
    </xf>
    <xf numFmtId="6" fontId="17" fillId="0" borderId="70" xfId="2" applyNumberFormat="1" applyFont="1" applyFill="1" applyBorder="1" applyAlignment="1">
      <alignment horizontal="right"/>
    </xf>
    <xf numFmtId="6" fontId="17" fillId="0" borderId="49" xfId="2" applyNumberFormat="1" applyFont="1" applyFill="1" applyBorder="1" applyAlignment="1">
      <alignment horizontal="right"/>
    </xf>
    <xf numFmtId="6" fontId="17" fillId="0" borderId="39" xfId="2" applyNumberFormat="1" applyFont="1" applyFill="1" applyBorder="1" applyAlignment="1">
      <alignment horizontal="right"/>
    </xf>
    <xf numFmtId="6" fontId="17" fillId="0" borderId="84" xfId="2" applyNumberFormat="1" applyFont="1" applyFill="1" applyBorder="1" applyAlignment="1">
      <alignment horizontal="right"/>
    </xf>
    <xf numFmtId="6" fontId="4" fillId="0" borderId="42" xfId="2" applyNumberFormat="1" applyFont="1" applyFill="1" applyBorder="1" applyAlignment="1">
      <alignment horizontal="right"/>
    </xf>
    <xf numFmtId="6" fontId="4" fillId="0" borderId="46" xfId="2" applyNumberFormat="1" applyFont="1" applyFill="1" applyBorder="1" applyAlignment="1">
      <alignment horizontal="right"/>
    </xf>
    <xf numFmtId="6" fontId="4" fillId="0" borderId="73" xfId="2" applyNumberFormat="1" applyFont="1" applyFill="1" applyBorder="1" applyAlignment="1">
      <alignment horizontal="right"/>
    </xf>
    <xf numFmtId="4" fontId="4" fillId="0" borderId="39" xfId="0" applyNumberFormat="1" applyFont="1" applyBorder="1" applyAlignment="1">
      <alignment horizontal="right"/>
    </xf>
    <xf numFmtId="6" fontId="4" fillId="0" borderId="12" xfId="2" applyNumberFormat="1" applyFont="1" applyBorder="1" applyAlignment="1">
      <alignment horizontal="right"/>
    </xf>
    <xf numFmtId="6" fontId="4" fillId="0" borderId="45" xfId="2" applyNumberFormat="1" applyFont="1" applyBorder="1" applyAlignment="1">
      <alignment horizontal="right"/>
    </xf>
    <xf numFmtId="166" fontId="4"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5" fontId="0" fillId="0" borderId="16" xfId="0" applyNumberFormat="1" applyBorder="1" applyAlignment="1">
      <alignment horizontal="center"/>
    </xf>
    <xf numFmtId="165" fontId="0" fillId="0" borderId="40" xfId="0" applyNumberFormat="1" applyBorder="1" applyAlignment="1">
      <alignment horizontal="center"/>
    </xf>
    <xf numFmtId="165" fontId="0" fillId="0" borderId="63" xfId="0" applyNumberFormat="1" applyBorder="1" applyAlignment="1">
      <alignment horizontal="center"/>
    </xf>
    <xf numFmtId="165" fontId="0" fillId="0" borderId="39" xfId="0" applyNumberFormat="1" applyBorder="1" applyAlignment="1">
      <alignment horizontal="center"/>
    </xf>
    <xf numFmtId="165" fontId="0" fillId="0" borderId="84" xfId="0" applyNumberFormat="1" applyBorder="1" applyAlignment="1">
      <alignment horizontal="center"/>
    </xf>
    <xf numFmtId="38" fontId="4" fillId="0" borderId="18" xfId="1" applyNumberFormat="1" applyFont="1" applyFill="1" applyBorder="1" applyAlignment="1">
      <alignment horizontal="right"/>
    </xf>
    <xf numFmtId="38" fontId="4" fillId="0" borderId="16" xfId="1" applyNumberFormat="1" applyFont="1" applyFill="1" applyBorder="1" applyAlignment="1">
      <alignment horizontal="right"/>
    </xf>
    <xf numFmtId="38" fontId="4" fillId="0" borderId="40" xfId="1" applyNumberFormat="1" applyFont="1" applyFill="1" applyBorder="1" applyAlignment="1">
      <alignment horizontal="right"/>
    </xf>
    <xf numFmtId="38" fontId="4" fillId="0" borderId="27" xfId="1" applyNumberFormat="1" applyFont="1" applyBorder="1" applyAlignment="1">
      <alignment horizontal="right"/>
    </xf>
    <xf numFmtId="38" fontId="4" fillId="0" borderId="27" xfId="1" applyNumberFormat="1" applyFont="1" applyFill="1" applyBorder="1" applyAlignment="1">
      <alignment horizontal="right"/>
    </xf>
    <xf numFmtId="38" fontId="4" fillId="0" borderId="63" xfId="1" applyNumberFormat="1" applyFont="1" applyFill="1" applyBorder="1" applyAlignment="1">
      <alignment horizontal="right"/>
    </xf>
    <xf numFmtId="38" fontId="4" fillId="0" borderId="84" xfId="1" applyNumberFormat="1" applyFont="1" applyFill="1" applyBorder="1" applyAlignment="1">
      <alignment horizontal="right"/>
    </xf>
    <xf numFmtId="38" fontId="4" fillId="0" borderId="54" xfId="1" applyNumberFormat="1" applyFont="1" applyBorder="1" applyAlignment="1">
      <alignment horizontal="right"/>
    </xf>
    <xf numFmtId="38" fontId="4" fillId="0" borderId="48" xfId="1" applyNumberFormat="1" applyFont="1" applyBorder="1" applyAlignment="1">
      <alignment horizontal="right"/>
    </xf>
    <xf numFmtId="38" fontId="4" fillId="0" borderId="65" xfId="1" applyNumberFormat="1" applyFont="1" applyBorder="1" applyAlignment="1">
      <alignment horizontal="right"/>
    </xf>
    <xf numFmtId="38" fontId="4" fillId="0" borderId="64" xfId="1" applyNumberFormat="1" applyFont="1" applyBorder="1" applyAlignment="1">
      <alignment horizontal="right"/>
    </xf>
    <xf numFmtId="38" fontId="4" fillId="0" borderId="92" xfId="1" applyNumberFormat="1" applyFont="1" applyBorder="1" applyAlignment="1">
      <alignment horizontal="right"/>
    </xf>
    <xf numFmtId="38" fontId="17" fillId="0" borderId="18" xfId="1" applyNumberFormat="1" applyFont="1" applyFill="1" applyBorder="1" applyAlignment="1">
      <alignment horizontal="right"/>
    </xf>
    <xf numFmtId="38" fontId="17" fillId="0" borderId="16" xfId="1" applyNumberFormat="1" applyFont="1" applyFill="1" applyBorder="1" applyAlignment="1">
      <alignment horizontal="right"/>
    </xf>
    <xf numFmtId="38" fontId="17" fillId="0" borderId="40" xfId="1" applyNumberFormat="1" applyFont="1" applyFill="1" applyBorder="1" applyAlignment="1">
      <alignment horizontal="right"/>
    </xf>
    <xf numFmtId="38" fontId="16" fillId="0" borderId="27" xfId="1" applyNumberFormat="1" applyFont="1" applyBorder="1" applyAlignment="1">
      <alignment horizontal="right"/>
    </xf>
    <xf numFmtId="38" fontId="16" fillId="0" borderId="27" xfId="1" applyNumberFormat="1" applyFont="1" applyFill="1" applyBorder="1" applyAlignment="1">
      <alignment horizontal="right"/>
    </xf>
    <xf numFmtId="38" fontId="17" fillId="0" borderId="63" xfId="1" applyNumberFormat="1" applyFont="1" applyFill="1" applyBorder="1" applyAlignment="1">
      <alignment horizontal="right"/>
    </xf>
    <xf numFmtId="38" fontId="17" fillId="0" borderId="84" xfId="1" applyNumberFormat="1" applyFont="1" applyFill="1" applyBorder="1" applyAlignment="1">
      <alignment horizontal="right"/>
    </xf>
    <xf numFmtId="38" fontId="16" fillId="0" borderId="54" xfId="1" applyNumberFormat="1" applyFont="1" applyBorder="1" applyAlignment="1">
      <alignment horizontal="right"/>
    </xf>
    <xf numFmtId="38" fontId="16" fillId="0" borderId="48" xfId="1" applyNumberFormat="1" applyFont="1" applyBorder="1" applyAlignment="1">
      <alignment horizontal="right"/>
    </xf>
    <xf numFmtId="38" fontId="16" fillId="0" borderId="65" xfId="1" applyNumberFormat="1" applyFont="1" applyBorder="1" applyAlignment="1">
      <alignment horizontal="right"/>
    </xf>
    <xf numFmtId="38" fontId="16" fillId="0" borderId="64" xfId="1" applyNumberFormat="1" applyFont="1" applyBorder="1" applyAlignment="1">
      <alignment horizontal="right"/>
    </xf>
    <xf numFmtId="38" fontId="16" fillId="0" borderId="92" xfId="1" applyNumberFormat="1" applyFont="1" applyBorder="1" applyAlignment="1">
      <alignment horizontal="right"/>
    </xf>
    <xf numFmtId="38" fontId="4" fillId="0" borderId="36" xfId="1" applyNumberFormat="1" applyFont="1" applyBorder="1" applyAlignment="1">
      <alignment horizontal="right"/>
    </xf>
    <xf numFmtId="38" fontId="4" fillId="0" borderId="43" xfId="1" applyNumberFormat="1" applyFont="1" applyBorder="1" applyAlignment="1">
      <alignment horizontal="right"/>
    </xf>
    <xf numFmtId="38" fontId="4" fillId="0" borderId="71" xfId="1" applyNumberFormat="1" applyFont="1" applyBorder="1" applyAlignment="1">
      <alignment horizontal="right"/>
    </xf>
    <xf numFmtId="38" fontId="4" fillId="0" borderId="36" xfId="1" applyNumberFormat="1" applyFont="1" applyFill="1" applyBorder="1" applyAlignment="1">
      <alignment horizontal="right"/>
    </xf>
    <xf numFmtId="38" fontId="4" fillId="0" borderId="47" xfId="1" applyNumberFormat="1" applyFont="1" applyFill="1" applyBorder="1" applyAlignment="1">
      <alignment horizontal="right"/>
    </xf>
    <xf numFmtId="38" fontId="4" fillId="0" borderId="43" xfId="1" applyNumberFormat="1" applyFont="1" applyFill="1" applyBorder="1" applyAlignment="1">
      <alignment horizontal="right"/>
    </xf>
    <xf numFmtId="38" fontId="4" fillId="0" borderId="85" xfId="1" applyNumberFormat="1" applyFont="1" applyFill="1" applyBorder="1" applyAlignment="1">
      <alignment horizontal="right"/>
    </xf>
    <xf numFmtId="38" fontId="4" fillId="0" borderId="47" xfId="1" applyNumberFormat="1" applyFont="1" applyBorder="1" applyAlignment="1">
      <alignment horizontal="right"/>
    </xf>
    <xf numFmtId="38" fontId="4" fillId="0" borderId="66" xfId="1" applyNumberFormat="1" applyFont="1" applyBorder="1" applyAlignment="1">
      <alignment horizontal="right"/>
    </xf>
    <xf numFmtId="38" fontId="4" fillId="0" borderId="85" xfId="1" applyNumberFormat="1" applyFont="1" applyBorder="1" applyAlignment="1">
      <alignment horizontal="right"/>
    </xf>
    <xf numFmtId="6" fontId="4" fillId="0" borderId="33" xfId="0" applyNumberFormat="1" applyFont="1" applyBorder="1" applyAlignment="1">
      <alignment horizontal="right" wrapText="1"/>
    </xf>
    <xf numFmtId="0" fontId="4" fillId="0" borderId="0" xfId="0" applyFont="1" applyAlignment="1">
      <alignment horizontal="center"/>
    </xf>
    <xf numFmtId="6" fontId="0" fillId="0" borderId="33" xfId="0" applyNumberFormat="1" applyBorder="1" applyAlignment="1">
      <alignment horizontal="right"/>
    </xf>
    <xf numFmtId="6" fontId="0" fillId="0" borderId="50" xfId="0" applyNumberFormat="1" applyBorder="1" applyAlignment="1">
      <alignment horizontal="right"/>
    </xf>
    <xf numFmtId="6" fontId="0" fillId="0" borderId="67" xfId="0" applyNumberFormat="1" applyBorder="1" applyAlignment="1">
      <alignment horizontal="right"/>
    </xf>
    <xf numFmtId="6" fontId="0" fillId="0" borderId="0" xfId="0" applyNumberFormat="1" applyAlignment="1">
      <alignment horizontal="right"/>
    </xf>
    <xf numFmtId="6" fontId="0" fillId="0" borderId="95" xfId="0" applyNumberFormat="1" applyBorder="1" applyAlignment="1">
      <alignment horizontal="right"/>
    </xf>
    <xf numFmtId="169" fontId="4" fillId="0" borderId="18" xfId="0" applyNumberFormat="1" applyFont="1" applyBorder="1" applyAlignment="1">
      <alignment horizontal="center"/>
    </xf>
    <xf numFmtId="169" fontId="4" fillId="0" borderId="36" xfId="0" applyNumberFormat="1" applyFont="1" applyBorder="1" applyAlignment="1">
      <alignment horizontal="center"/>
    </xf>
    <xf numFmtId="167" fontId="4" fillId="0" borderId="30" xfId="1" applyNumberFormat="1" applyFont="1" applyFill="1" applyBorder="1" applyAlignment="1">
      <alignment horizontal="right"/>
    </xf>
    <xf numFmtId="167" fontId="4" fillId="0" borderId="27" xfId="1" applyNumberFormat="1" applyFont="1" applyFill="1" applyBorder="1" applyAlignment="1">
      <alignment horizontal="right"/>
    </xf>
    <xf numFmtId="167" fontId="4" fillId="0" borderId="48" xfId="1" applyNumberFormat="1" applyFont="1" applyFill="1" applyBorder="1" applyAlignment="1">
      <alignment horizontal="right"/>
    </xf>
    <xf numFmtId="167" fontId="4" fillId="0" borderId="54" xfId="1" applyNumberFormat="1" applyFont="1" applyFill="1" applyBorder="1" applyAlignment="1">
      <alignment horizontal="right"/>
    </xf>
    <xf numFmtId="167" fontId="4" fillId="0" borderId="54" xfId="1" applyNumberFormat="1" applyFont="1" applyBorder="1" applyAlignment="1">
      <alignment horizontal="right"/>
    </xf>
    <xf numFmtId="167" fontId="4" fillId="0" borderId="30" xfId="1" applyNumberFormat="1" applyFont="1" applyBorder="1" applyAlignment="1">
      <alignment horizontal="right" wrapText="1"/>
    </xf>
    <xf numFmtId="167" fontId="0" fillId="0" borderId="30" xfId="1" applyNumberFormat="1" applyFont="1" applyBorder="1" applyAlignment="1">
      <alignment horizontal="right"/>
    </xf>
    <xf numFmtId="167" fontId="0" fillId="0" borderId="77" xfId="1" applyNumberFormat="1" applyFont="1" applyBorder="1" applyAlignment="1">
      <alignment horizontal="right"/>
    </xf>
    <xf numFmtId="167" fontId="0" fillId="0" borderId="64" xfId="1" applyNumberFormat="1" applyFont="1" applyBorder="1" applyAlignment="1">
      <alignment horizontal="right"/>
    </xf>
    <xf numFmtId="167" fontId="0" fillId="0" borderId="65" xfId="1" applyNumberFormat="1" applyFont="1" applyBorder="1" applyAlignment="1">
      <alignment horizontal="right"/>
    </xf>
    <xf numFmtId="167" fontId="0" fillId="0" borderId="92" xfId="1" applyNumberFormat="1" applyFont="1" applyBorder="1" applyAlignment="1">
      <alignment horizontal="right"/>
    </xf>
    <xf numFmtId="38" fontId="4" fillId="0" borderId="30" xfId="1" applyNumberFormat="1" applyFont="1" applyFill="1" applyBorder="1" applyAlignment="1">
      <alignment horizontal="right"/>
    </xf>
    <xf numFmtId="38" fontId="4" fillId="0" borderId="77" xfId="1" applyNumberFormat="1" applyFont="1" applyFill="1" applyBorder="1" applyAlignment="1">
      <alignment horizontal="right"/>
    </xf>
    <xf numFmtId="38" fontId="4" fillId="0" borderId="54" xfId="1" applyNumberFormat="1" applyFont="1" applyFill="1" applyBorder="1" applyAlignment="1">
      <alignment horizontal="right"/>
    </xf>
    <xf numFmtId="38" fontId="4" fillId="0" borderId="64" xfId="1" applyNumberFormat="1" applyFont="1" applyFill="1" applyBorder="1" applyAlignment="1">
      <alignment horizontal="right"/>
    </xf>
    <xf numFmtId="38" fontId="4" fillId="0" borderId="92" xfId="1" applyNumberFormat="1" applyFont="1" applyFill="1" applyBorder="1" applyAlignment="1">
      <alignment horizontal="right"/>
    </xf>
    <xf numFmtId="38" fontId="4" fillId="0" borderId="65" xfId="1" applyNumberFormat="1" applyFont="1" applyFill="1" applyBorder="1" applyAlignment="1">
      <alignment horizontal="right"/>
    </xf>
    <xf numFmtId="38" fontId="17" fillId="0" borderId="64" xfId="1" applyNumberFormat="1" applyFont="1" applyBorder="1" applyAlignment="1">
      <alignment horizontal="right"/>
    </xf>
    <xf numFmtId="38" fontId="17" fillId="0" borderId="54" xfId="1" applyNumberFormat="1" applyFont="1" applyBorder="1" applyAlignment="1">
      <alignment horizontal="right"/>
    </xf>
    <xf numFmtId="38" fontId="17" fillId="0" borderId="65" xfId="1" applyNumberFormat="1" applyFont="1" applyBorder="1" applyAlignment="1">
      <alignment horizontal="right"/>
    </xf>
    <xf numFmtId="38" fontId="17" fillId="0" borderId="27" xfId="1" applyNumberFormat="1" applyFont="1" applyFill="1" applyBorder="1" applyAlignment="1">
      <alignment horizontal="right"/>
    </xf>
    <xf numFmtId="38" fontId="17" fillId="0" borderId="30" xfId="1" applyNumberFormat="1" applyFont="1" applyFill="1" applyBorder="1" applyAlignment="1">
      <alignment horizontal="right"/>
    </xf>
    <xf numFmtId="38" fontId="17" fillId="0" borderId="77" xfId="1" applyNumberFormat="1" applyFont="1" applyFill="1" applyBorder="1" applyAlignment="1">
      <alignment horizontal="right"/>
    </xf>
    <xf numFmtId="38" fontId="17" fillId="0" borderId="54" xfId="1" applyNumberFormat="1" applyFont="1" applyFill="1" applyBorder="1" applyAlignment="1">
      <alignment horizontal="right"/>
    </xf>
    <xf numFmtId="38" fontId="17" fillId="0" borderId="64" xfId="1" applyNumberFormat="1" applyFont="1" applyFill="1" applyBorder="1" applyAlignment="1">
      <alignment horizontal="right"/>
    </xf>
    <xf numFmtId="38" fontId="17" fillId="0" borderId="92" xfId="1" applyNumberFormat="1" applyFont="1" applyFill="1" applyBorder="1" applyAlignment="1">
      <alignment horizontal="right"/>
    </xf>
    <xf numFmtId="38" fontId="17" fillId="0" borderId="65" xfId="1" applyNumberFormat="1" applyFont="1" applyFill="1" applyBorder="1" applyAlignment="1">
      <alignment horizontal="right"/>
    </xf>
    <xf numFmtId="38" fontId="17" fillId="0" borderId="27" xfId="1" applyNumberFormat="1" applyFont="1" applyBorder="1" applyAlignment="1">
      <alignment horizontal="right"/>
    </xf>
    <xf numFmtId="38" fontId="17" fillId="0" borderId="48" xfId="1" applyNumberFormat="1" applyFont="1" applyBorder="1" applyAlignment="1">
      <alignment horizontal="right"/>
    </xf>
    <xf numFmtId="38" fontId="17" fillId="0" borderId="92" xfId="1" applyNumberFormat="1" applyFont="1" applyBorder="1" applyAlignment="1">
      <alignment horizontal="right"/>
    </xf>
    <xf numFmtId="38" fontId="4" fillId="0" borderId="48" xfId="1" applyNumberFormat="1" applyFont="1" applyFill="1" applyBorder="1" applyAlignment="1">
      <alignment horizontal="right"/>
    </xf>
    <xf numFmtId="0" fontId="18" fillId="0" borderId="65" xfId="0" applyFont="1" applyBorder="1" applyAlignment="1">
      <alignment horizontal="center"/>
    </xf>
    <xf numFmtId="38" fontId="0" fillId="0" borderId="54" xfId="1" applyNumberFormat="1" applyFont="1" applyBorder="1" applyAlignment="1">
      <alignment horizontal="right"/>
    </xf>
    <xf numFmtId="38" fontId="0" fillId="0" borderId="27" xfId="1" applyNumberFormat="1" applyFont="1" applyBorder="1" applyAlignment="1">
      <alignment horizontal="right"/>
    </xf>
    <xf numFmtId="38" fontId="0" fillId="0" borderId="48" xfId="1" applyNumberFormat="1" applyFont="1" applyBorder="1" applyAlignment="1">
      <alignment horizontal="right"/>
    </xf>
    <xf numFmtId="38" fontId="0" fillId="0" borderId="65" xfId="1" applyNumberFormat="1" applyFont="1" applyBorder="1" applyAlignment="1">
      <alignment horizontal="right"/>
    </xf>
    <xf numFmtId="38" fontId="0" fillId="0" borderId="64" xfId="1" applyNumberFormat="1" applyFont="1" applyBorder="1" applyAlignment="1">
      <alignment horizontal="right"/>
    </xf>
    <xf numFmtId="38" fontId="0" fillId="0" borderId="92" xfId="1" applyNumberFormat="1" applyFont="1" applyBorder="1" applyAlignment="1">
      <alignment horizontal="right"/>
    </xf>
    <xf numFmtId="38" fontId="4" fillId="0" borderId="65" xfId="1" applyNumberFormat="1" applyFont="1" applyFill="1" applyBorder="1" applyAlignment="1"/>
    <xf numFmtId="38" fontId="4" fillId="0" borderId="26" xfId="1" applyNumberFormat="1" applyFont="1" applyFill="1" applyBorder="1" applyAlignment="1">
      <alignment horizontal="right"/>
    </xf>
    <xf numFmtId="38" fontId="17" fillId="0" borderId="26" xfId="1" applyNumberFormat="1" applyFont="1" applyFill="1" applyBorder="1" applyAlignment="1">
      <alignment horizontal="right"/>
    </xf>
    <xf numFmtId="38" fontId="4" fillId="0" borderId="35" xfId="1" applyNumberFormat="1" applyFont="1" applyFill="1" applyBorder="1" applyAlignment="1">
      <alignment horizontal="right"/>
    </xf>
    <xf numFmtId="38" fontId="0" fillId="0" borderId="59" xfId="1" applyNumberFormat="1" applyFont="1" applyFill="1" applyBorder="1" applyAlignment="1">
      <alignment horizontal="right"/>
    </xf>
    <xf numFmtId="38" fontId="0" fillId="0" borderId="60" xfId="1" applyNumberFormat="1" applyFont="1" applyFill="1" applyBorder="1" applyAlignment="1">
      <alignment horizontal="right"/>
    </xf>
    <xf numFmtId="38" fontId="0" fillId="0" borderId="57" xfId="1" applyNumberFormat="1" applyFont="1" applyFill="1" applyBorder="1" applyAlignment="1">
      <alignment horizontal="right"/>
    </xf>
    <xf numFmtId="38" fontId="0" fillId="0" borderId="4" xfId="1" applyNumberFormat="1" applyFont="1" applyFill="1" applyBorder="1" applyAlignment="1">
      <alignment horizontal="right"/>
    </xf>
    <xf numFmtId="38" fontId="0" fillId="0" borderId="51" xfId="1" applyNumberFormat="1" applyFont="1" applyFill="1" applyBorder="1" applyAlignment="1">
      <alignment horizontal="right"/>
    </xf>
    <xf numFmtId="38" fontId="0" fillId="0" borderId="4" xfId="1" applyNumberFormat="1" applyFont="1" applyFill="1" applyBorder="1" applyAlignment="1"/>
    <xf numFmtId="38" fontId="0" fillId="0" borderId="51" xfId="1" applyNumberFormat="1" applyFont="1" applyFill="1" applyBorder="1" applyAlignment="1"/>
    <xf numFmtId="38" fontId="0" fillId="0" borderId="57" xfId="1" applyNumberFormat="1" applyFont="1" applyBorder="1" applyAlignment="1">
      <alignment horizontal="right"/>
    </xf>
    <xf numFmtId="38" fontId="0" fillId="0" borderId="59" xfId="1" applyNumberFormat="1" applyFont="1" applyBorder="1" applyAlignment="1">
      <alignment horizontal="right"/>
    </xf>
    <xf numFmtId="38" fontId="0" fillId="0" borderId="60" xfId="1" applyNumberFormat="1" applyFont="1" applyBorder="1" applyAlignment="1">
      <alignment horizontal="right"/>
    </xf>
    <xf numFmtId="38" fontId="0" fillId="0" borderId="4" xfId="1" applyNumberFormat="1" applyFont="1" applyBorder="1" applyAlignment="1">
      <alignment horizontal="right"/>
    </xf>
    <xf numFmtId="38" fontId="0" fillId="0" borderId="83" xfId="1" applyNumberFormat="1" applyFont="1" applyBorder="1" applyAlignment="1">
      <alignment horizontal="right"/>
    </xf>
    <xf numFmtId="38" fontId="4" fillId="0" borderId="66" xfId="1" applyNumberFormat="1" applyFont="1" applyFill="1" applyBorder="1" applyAlignment="1">
      <alignment horizontal="right"/>
    </xf>
    <xf numFmtId="38" fontId="4" fillId="0" borderId="66" xfId="1" applyNumberFormat="1" applyFont="1" applyFill="1" applyBorder="1" applyAlignment="1"/>
    <xf numFmtId="38" fontId="4" fillId="0" borderId="4" xfId="1" applyNumberFormat="1" applyFont="1" applyFill="1" applyBorder="1" applyAlignment="1">
      <alignment horizontal="right"/>
    </xf>
    <xf numFmtId="38" fontId="4" fillId="0" borderId="51" xfId="1" applyNumberFormat="1" applyFont="1" applyFill="1" applyBorder="1" applyAlignment="1">
      <alignment horizontal="right"/>
    </xf>
    <xf numFmtId="38" fontId="4" fillId="0" borderId="121" xfId="1" applyNumberFormat="1" applyFont="1" applyBorder="1" applyAlignment="1">
      <alignment horizontal="right"/>
    </xf>
    <xf numFmtId="0" fontId="18" fillId="0" borderId="0" xfId="0" applyFont="1"/>
    <xf numFmtId="0" fontId="18" fillId="0" borderId="0" xfId="0" applyFont="1" applyAlignment="1">
      <alignment horizontal="center"/>
    </xf>
    <xf numFmtId="0" fontId="19" fillId="0" borderId="0" xfId="0" applyFont="1" applyAlignment="1">
      <alignment horizontal="center"/>
    </xf>
    <xf numFmtId="0" fontId="1" fillId="5" borderId="122" xfId="0" applyFont="1" applyFill="1" applyBorder="1"/>
    <xf numFmtId="0" fontId="1" fillId="5" borderId="123" xfId="0" applyFont="1" applyFill="1" applyBorder="1" applyAlignment="1">
      <alignment horizontal="centerContinuous"/>
    </xf>
    <xf numFmtId="0" fontId="1" fillId="5" borderId="124" xfId="0" applyFont="1" applyFill="1" applyBorder="1" applyAlignment="1">
      <alignment horizontal="centerContinuous"/>
    </xf>
    <xf numFmtId="0" fontId="1" fillId="5" borderId="125" xfId="0" applyFont="1" applyFill="1" applyBorder="1" applyAlignment="1">
      <alignment horizontal="centerContinuous"/>
    </xf>
    <xf numFmtId="0" fontId="0" fillId="0" borderId="122" xfId="0" applyBorder="1" applyAlignment="1">
      <alignment horizontal="left" vertical="top"/>
    </xf>
    <xf numFmtId="0" fontId="0" fillId="0" borderId="122" xfId="0" applyBorder="1" applyAlignment="1">
      <alignment horizontal="left" vertical="top" wrapText="1"/>
    </xf>
    <xf numFmtId="0" fontId="0" fillId="0" borderId="122" xfId="0" applyBorder="1" applyAlignment="1">
      <alignment vertical="top"/>
    </xf>
    <xf numFmtId="0" fontId="0" fillId="0" borderId="122" xfId="0" quotePrefix="1" applyBorder="1" applyAlignment="1">
      <alignment horizontal="left" vertical="top"/>
    </xf>
    <xf numFmtId="38" fontId="4" fillId="0" borderId="27" xfId="0" applyNumberFormat="1" applyFont="1" applyFill="1" applyBorder="1"/>
    <xf numFmtId="38" fontId="4" fillId="0" borderId="92" xfId="0" applyNumberFormat="1" applyFont="1" applyFill="1" applyBorder="1" applyAlignment="1">
      <alignment horizontal="right"/>
    </xf>
    <xf numFmtId="38" fontId="4" fillId="0" borderId="65" xfId="0" applyNumberFormat="1" applyFont="1" applyFill="1" applyBorder="1" applyAlignment="1">
      <alignment horizontal="right"/>
    </xf>
    <xf numFmtId="38" fontId="16" fillId="0" borderId="92" xfId="0" applyNumberFormat="1" applyFont="1" applyFill="1" applyBorder="1" applyAlignment="1">
      <alignment horizontal="right"/>
    </xf>
    <xf numFmtId="38" fontId="16" fillId="0" borderId="65" xfId="0" applyNumberFormat="1" applyFont="1" applyFill="1" applyBorder="1" applyAlignment="1">
      <alignment horizontal="right"/>
    </xf>
    <xf numFmtId="0" fontId="20" fillId="3" borderId="122" xfId="0" applyFont="1" applyFill="1" applyBorder="1"/>
    <xf numFmtId="6" fontId="4" fillId="0" borderId="65" xfId="0" applyNumberFormat="1" applyFont="1" applyFill="1" applyBorder="1" applyAlignment="1">
      <alignment horizontal="center"/>
    </xf>
    <xf numFmtId="0" fontId="4" fillId="0" borderId="14" xfId="0" applyNumberFormat="1" applyFont="1" applyFill="1" applyBorder="1"/>
    <xf numFmtId="168" fontId="4" fillId="0" borderId="14" xfId="0" applyNumberFormat="1" applyFont="1" applyFill="1" applyBorder="1"/>
    <xf numFmtId="6" fontId="4" fillId="0" borderId="27" xfId="0" applyNumberFormat="1" applyFont="1" applyFill="1" applyBorder="1"/>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2" fillId="0" borderId="4" xfId="0" applyFont="1" applyFill="1" applyBorder="1" applyAlignment="1">
      <alignment horizontal="left"/>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19" xfId="0" applyFont="1" applyFill="1" applyBorder="1" applyAlignment="1" applyProtection="1">
      <alignment horizontal="centerContinuous"/>
    </xf>
    <xf numFmtId="0" fontId="5" fillId="0" borderId="81" xfId="0" applyFont="1" applyFill="1" applyBorder="1" applyAlignment="1" applyProtection="1">
      <alignment horizontal="centerContinuous"/>
    </xf>
    <xf numFmtId="0" fontId="7" fillId="0" borderId="80" xfId="0" applyFont="1" applyFill="1" applyBorder="1" applyAlignment="1" applyProtection="1">
      <alignment horizontal="center" vertical="center"/>
      <protection locked="0"/>
    </xf>
    <xf numFmtId="0" fontId="5" fillId="0" borderId="80" xfId="0" applyFont="1" applyFill="1" applyBorder="1" applyAlignment="1" applyProtection="1">
      <alignment horizontal="centerContinuous"/>
    </xf>
    <xf numFmtId="0" fontId="5" fillId="0" borderId="5" xfId="0" applyFont="1" applyFill="1" applyBorder="1" applyAlignment="1" applyProtection="1">
      <alignment horizontal="centerContinuous"/>
    </xf>
    <xf numFmtId="0" fontId="5" fillId="0" borderId="5" xfId="0" applyFont="1" applyFill="1" applyBorder="1"/>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0" xfId="0" applyFont="1" applyFill="1" applyBorder="1" applyAlignment="1" applyProtection="1">
      <alignment horizontal="center" vertical="center"/>
      <protection locked="0"/>
    </xf>
    <xf numFmtId="0" fontId="7" fillId="0" borderId="8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2" fillId="0" borderId="21" xfId="0" applyFont="1" applyFill="1" applyBorder="1"/>
    <xf numFmtId="38" fontId="4" fillId="0" borderId="25" xfId="0" applyNumberFormat="1" applyFont="1" applyFill="1" applyBorder="1" applyAlignment="1">
      <alignment horizontal="center"/>
    </xf>
    <xf numFmtId="38" fontId="4" fillId="0" borderId="11" xfId="0" applyNumberFormat="1" applyFont="1" applyFill="1" applyBorder="1" applyAlignment="1">
      <alignment horizontal="center"/>
    </xf>
    <xf numFmtId="38" fontId="4" fillId="0" borderId="74" xfId="0" applyNumberFormat="1" applyFont="1" applyFill="1" applyBorder="1" applyAlignment="1">
      <alignment horizontal="center"/>
    </xf>
    <xf numFmtId="38" fontId="4" fillId="0" borderId="53" xfId="0" applyNumberFormat="1" applyFont="1" applyFill="1" applyBorder="1" applyAlignment="1">
      <alignment horizontal="center"/>
    </xf>
    <xf numFmtId="38" fontId="4" fillId="0" borderId="82" xfId="0" applyNumberFormat="1" applyFont="1" applyFill="1" applyBorder="1" applyAlignment="1">
      <alignment horizontal="center"/>
    </xf>
    <xf numFmtId="38" fontId="4" fillId="0" borderId="89" xfId="0" applyNumberFormat="1" applyFont="1" applyFill="1" applyBorder="1" applyAlignment="1">
      <alignment horizontal="center"/>
    </xf>
    <xf numFmtId="38" fontId="4" fillId="0" borderId="91" xfId="0" applyNumberFormat="1" applyFont="1" applyFill="1" applyBorder="1" applyAlignment="1">
      <alignment horizontal="center"/>
    </xf>
    <xf numFmtId="38" fontId="4" fillId="0" borderId="108" xfId="0" applyNumberFormat="1" applyFont="1" applyFill="1" applyBorder="1" applyAlignment="1">
      <alignment horizontal="center"/>
    </xf>
    <xf numFmtId="38" fontId="4" fillId="0" borderId="29" xfId="0" applyNumberFormat="1" applyFont="1" applyFill="1" applyBorder="1" applyAlignment="1">
      <alignment horizontal="right"/>
    </xf>
    <xf numFmtId="38" fontId="4" fillId="0" borderId="30" xfId="0" applyNumberFormat="1" applyFont="1" applyFill="1" applyBorder="1" applyAlignment="1">
      <alignment horizontal="right"/>
    </xf>
    <xf numFmtId="38" fontId="4" fillId="0" borderId="64" xfId="0" applyNumberFormat="1" applyFont="1" applyFill="1" applyBorder="1" applyAlignment="1">
      <alignment horizontal="right"/>
    </xf>
    <xf numFmtId="38" fontId="4" fillId="0" borderId="54" xfId="0" applyNumberFormat="1" applyFont="1" applyFill="1" applyBorder="1" applyAlignment="1">
      <alignment horizontal="right"/>
    </xf>
    <xf numFmtId="38" fontId="4" fillId="0" borderId="30" xfId="0" applyNumberFormat="1" applyFont="1" applyFill="1" applyBorder="1" applyAlignment="1"/>
    <xf numFmtId="38" fontId="4" fillId="0" borderId="64" xfId="0" applyNumberFormat="1" applyFont="1" applyFill="1" applyBorder="1" applyAlignment="1">
      <alignment horizontal="center"/>
    </xf>
    <xf numFmtId="38" fontId="4" fillId="0" borderId="77" xfId="0" applyNumberFormat="1" applyFont="1" applyFill="1" applyBorder="1"/>
    <xf numFmtId="38" fontId="4" fillId="0" borderId="30" xfId="0" applyNumberFormat="1" applyFont="1" applyFill="1" applyBorder="1"/>
    <xf numFmtId="38" fontId="4" fillId="0" borderId="65" xfId="0" applyNumberFormat="1" applyFont="1" applyFill="1" applyBorder="1"/>
    <xf numFmtId="38" fontId="4" fillId="0" borderId="92" xfId="0" applyNumberFormat="1" applyFont="1" applyFill="1" applyBorder="1"/>
    <xf numFmtId="38" fontId="4" fillId="0" borderId="109" xfId="0" applyNumberFormat="1" applyFont="1" applyFill="1" applyBorder="1"/>
    <xf numFmtId="38" fontId="4" fillId="0" borderId="54" xfId="0" applyNumberFormat="1" applyFont="1" applyFill="1" applyBorder="1"/>
    <xf numFmtId="38" fontId="4" fillId="0" borderId="48" xfId="0" applyNumberFormat="1" applyFont="1" applyFill="1" applyBorder="1"/>
    <xf numFmtId="38" fontId="4" fillId="0" borderId="66" xfId="0" applyNumberFormat="1" applyFont="1" applyFill="1" applyBorder="1" applyAlignment="1">
      <alignment horizontal="center"/>
    </xf>
    <xf numFmtId="38" fontId="4" fillId="0" borderId="36" xfId="0" applyNumberFormat="1" applyFont="1" applyFill="1" applyBorder="1" applyAlignment="1"/>
    <xf numFmtId="38" fontId="4" fillId="0" borderId="47" xfId="0" applyNumberFormat="1" applyFont="1" applyFill="1" applyBorder="1"/>
    <xf numFmtId="38" fontId="4" fillId="0" borderId="43" xfId="0" applyNumberFormat="1" applyFont="1" applyFill="1" applyBorder="1"/>
    <xf numFmtId="38" fontId="4" fillId="0" borderId="85" xfId="0" applyNumberFormat="1" applyFont="1" applyFill="1" applyBorder="1"/>
    <xf numFmtId="38" fontId="4" fillId="0" borderId="110" xfId="0" applyNumberFormat="1" applyFont="1" applyFill="1" applyBorder="1"/>
    <xf numFmtId="38" fontId="4" fillId="0" borderId="71" xfId="0" applyNumberFormat="1" applyFont="1" applyFill="1" applyBorder="1"/>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64" xfId="0" applyFont="1" applyFill="1" applyBorder="1" applyAlignment="1">
      <alignment horizontal="center"/>
    </xf>
    <xf numFmtId="0" fontId="4" fillId="0" borderId="54" xfId="0" applyFont="1" applyFill="1" applyBorder="1" applyAlignment="1">
      <alignment horizontal="center"/>
    </xf>
    <xf numFmtId="0" fontId="4" fillId="0" borderId="30" xfId="0" applyFont="1" applyFill="1" applyBorder="1" applyAlignment="1"/>
    <xf numFmtId="0" fontId="4" fillId="0" borderId="74" xfId="0" applyFont="1" applyFill="1" applyBorder="1" applyAlignment="1">
      <alignment horizontal="center"/>
    </xf>
    <xf numFmtId="0" fontId="4" fillId="0" borderId="65" xfId="0" applyFont="1" applyFill="1" applyBorder="1" applyAlignment="1">
      <alignment horizontal="center"/>
    </xf>
    <xf numFmtId="0" fontId="4" fillId="0" borderId="77" xfId="0" applyFont="1" applyFill="1" applyBorder="1"/>
    <xf numFmtId="0" fontId="4" fillId="0" borderId="27" xfId="0" applyFont="1" applyFill="1" applyBorder="1"/>
    <xf numFmtId="0" fontId="4" fillId="0" borderId="30" xfId="0" applyFont="1" applyFill="1" applyBorder="1"/>
    <xf numFmtId="0" fontId="4" fillId="0" borderId="65" xfId="0" applyFont="1" applyFill="1" applyBorder="1"/>
    <xf numFmtId="0" fontId="4" fillId="0" borderId="92" xfId="0" applyFont="1" applyFill="1" applyBorder="1"/>
    <xf numFmtId="0" fontId="4" fillId="0" borderId="108" xfId="0" applyFont="1" applyFill="1" applyBorder="1"/>
    <xf numFmtId="0" fontId="4" fillId="0" borderId="54" xfId="0" applyFont="1" applyFill="1" applyBorder="1"/>
    <xf numFmtId="0" fontId="4" fillId="0" borderId="48" xfId="0" applyFont="1" applyFill="1" applyBorder="1"/>
    <xf numFmtId="38" fontId="4" fillId="0" borderId="12" xfId="0" applyNumberFormat="1" applyFont="1" applyFill="1" applyBorder="1" applyAlignment="1">
      <alignment horizontal="center"/>
    </xf>
    <xf numFmtId="38" fontId="4" fillId="0" borderId="62" xfId="0" applyNumberFormat="1" applyFont="1" applyFill="1" applyBorder="1" applyAlignment="1">
      <alignment horizontal="center"/>
    </xf>
    <xf numFmtId="38" fontId="4" fillId="0" borderId="42" xfId="0" applyNumberFormat="1" applyFont="1" applyFill="1" applyBorder="1" applyAlignment="1">
      <alignment horizontal="center"/>
    </xf>
    <xf numFmtId="38" fontId="4" fillId="0" borderId="45" xfId="0" applyNumberFormat="1" applyFont="1" applyFill="1" applyBorder="1"/>
    <xf numFmtId="38" fontId="4" fillId="0" borderId="12" xfId="0" applyNumberFormat="1" applyFont="1" applyFill="1" applyBorder="1"/>
    <xf numFmtId="38" fontId="4" fillId="0" borderId="42" xfId="0" applyNumberFormat="1" applyFont="1" applyFill="1" applyBorder="1"/>
    <xf numFmtId="38" fontId="4" fillId="0" borderId="73" xfId="0" applyNumberFormat="1" applyFont="1" applyFill="1" applyBorder="1"/>
    <xf numFmtId="38" fontId="4" fillId="0" borderId="111" xfId="0" applyNumberFormat="1" applyFont="1" applyFill="1" applyBorder="1"/>
    <xf numFmtId="38" fontId="4" fillId="0" borderId="76" xfId="0" applyNumberFormat="1" applyFont="1" applyFill="1" applyBorder="1"/>
    <xf numFmtId="38" fontId="4" fillId="0" borderId="46" xfId="0" applyNumberFormat="1" applyFont="1" applyFill="1" applyBorder="1"/>
    <xf numFmtId="38" fontId="4" fillId="0" borderId="22" xfId="0" applyNumberFormat="1" applyFont="1" applyFill="1" applyBorder="1" applyAlignment="1">
      <alignment horizontal="center"/>
    </xf>
    <xf numFmtId="38" fontId="4" fillId="0" borderId="14" xfId="0" applyNumberFormat="1" applyFont="1" applyFill="1" applyBorder="1" applyAlignment="1">
      <alignment horizontal="center"/>
    </xf>
    <xf numFmtId="38" fontId="4" fillId="0" borderId="76" xfId="0" applyNumberFormat="1" applyFont="1" applyFill="1" applyBorder="1" applyAlignment="1">
      <alignment horizontal="center"/>
    </xf>
    <xf numFmtId="38" fontId="4" fillId="0" borderId="14" xfId="0" applyNumberFormat="1" applyFont="1" applyFill="1" applyBorder="1" applyAlignment="1"/>
    <xf numFmtId="38" fontId="4" fillId="0" borderId="17" xfId="0" applyNumberFormat="1" applyFont="1" applyFill="1" applyBorder="1" applyAlignment="1">
      <alignment horizontal="center"/>
    </xf>
    <xf numFmtId="6" fontId="4" fillId="0" borderId="31" xfId="0" applyNumberFormat="1" applyFont="1" applyFill="1" applyBorder="1" applyAlignment="1">
      <alignment horizontal="center"/>
    </xf>
    <xf numFmtId="6" fontId="4" fillId="0" borderId="27" xfId="0" applyNumberFormat="1" applyFont="1" applyFill="1" applyBorder="1" applyAlignment="1">
      <alignment horizontal="center"/>
    </xf>
    <xf numFmtId="6" fontId="4" fillId="0" borderId="54" xfId="0" applyNumberFormat="1" applyFont="1" applyFill="1" applyBorder="1" applyAlignment="1">
      <alignment horizontal="center"/>
    </xf>
    <xf numFmtId="6" fontId="4" fillId="0" borderId="27" xfId="0" applyNumberFormat="1" applyFont="1" applyFill="1" applyBorder="1" applyAlignment="1"/>
    <xf numFmtId="6" fontId="4" fillId="0" borderId="48" xfId="0" applyNumberFormat="1" applyFont="1" applyFill="1" applyBorder="1"/>
    <xf numFmtId="6" fontId="4" fillId="0" borderId="65" xfId="0" applyNumberFormat="1" applyFont="1" applyFill="1" applyBorder="1"/>
    <xf numFmtId="6" fontId="4" fillId="0" borderId="92" xfId="0" applyNumberFormat="1" applyFont="1" applyFill="1" applyBorder="1"/>
    <xf numFmtId="6" fontId="4" fillId="0" borderId="109" xfId="0" applyNumberFormat="1" applyFont="1" applyFill="1" applyBorder="1"/>
    <xf numFmtId="6" fontId="4" fillId="0" borderId="54" xfId="0" applyNumberFormat="1" applyFont="1" applyFill="1" applyBorder="1"/>
    <xf numFmtId="6" fontId="4" fillId="0" borderId="76" xfId="0" applyNumberFormat="1" applyFont="1" applyFill="1" applyBorder="1" applyAlignment="1">
      <alignment horizontal="center"/>
    </xf>
    <xf numFmtId="6" fontId="4" fillId="0" borderId="14" xfId="0" applyNumberFormat="1" applyFont="1" applyFill="1" applyBorder="1" applyAlignment="1"/>
    <xf numFmtId="6" fontId="4" fillId="0" borderId="46" xfId="0" applyNumberFormat="1" applyFont="1" applyFill="1" applyBorder="1"/>
    <xf numFmtId="6" fontId="4" fillId="0" borderId="42" xfId="0" applyNumberFormat="1" applyFont="1" applyFill="1" applyBorder="1"/>
    <xf numFmtId="6" fontId="4" fillId="0" borderId="73" xfId="0" applyNumberFormat="1" applyFont="1" applyFill="1" applyBorder="1"/>
    <xf numFmtId="6" fontId="4" fillId="0" borderId="111" xfId="0" applyNumberFormat="1" applyFont="1" applyFill="1" applyBorder="1"/>
    <xf numFmtId="6" fontId="4" fillId="0" borderId="43" xfId="0" applyNumberFormat="1" applyFont="1" applyFill="1" applyBorder="1" applyAlignment="1">
      <alignment horizontal="center"/>
    </xf>
    <xf numFmtId="6" fontId="4" fillId="0" borderId="36" xfId="0" applyNumberFormat="1" applyFont="1" applyFill="1" applyBorder="1" applyAlignment="1"/>
    <xf numFmtId="6" fontId="4" fillId="0" borderId="47" xfId="0" applyNumberFormat="1" applyFont="1" applyFill="1" applyBorder="1"/>
    <xf numFmtId="6" fontId="4" fillId="0" borderId="43" xfId="0" applyNumberFormat="1" applyFont="1" applyFill="1" applyBorder="1"/>
    <xf numFmtId="6" fontId="4" fillId="0" borderId="85" xfId="0" applyNumberFormat="1" applyFont="1" applyFill="1" applyBorder="1"/>
    <xf numFmtId="6" fontId="4" fillId="0" borderId="110" xfId="0" applyNumberFormat="1" applyFont="1" applyFill="1" applyBorder="1"/>
    <xf numFmtId="0" fontId="4" fillId="0" borderId="31" xfId="0" applyFont="1" applyFill="1" applyBorder="1" applyAlignment="1">
      <alignment horizontal="center"/>
    </xf>
    <xf numFmtId="0" fontId="4" fillId="0" borderId="27" xfId="0" applyFont="1" applyFill="1" applyBorder="1" applyAlignment="1">
      <alignment horizontal="center"/>
    </xf>
    <xf numFmtId="0" fontId="4" fillId="0" borderId="27" xfId="0" applyFont="1" applyFill="1" applyBorder="1" applyAlignment="1"/>
    <xf numFmtId="0" fontId="4" fillId="0" borderId="109" xfId="0" applyFont="1" applyFill="1" applyBorder="1"/>
    <xf numFmtId="3" fontId="4" fillId="0" borderId="22" xfId="0" applyNumberFormat="1" applyFont="1" applyFill="1" applyBorder="1" applyAlignment="1">
      <alignment horizontal="center"/>
    </xf>
    <xf numFmtId="3" fontId="4" fillId="0" borderId="14"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76" xfId="0" applyNumberFormat="1" applyFont="1" applyFill="1" applyBorder="1" applyAlignment="1">
      <alignment horizontal="center"/>
    </xf>
    <xf numFmtId="3" fontId="4" fillId="0" borderId="14" xfId="0" applyNumberFormat="1" applyFont="1" applyFill="1" applyBorder="1" applyAlignment="1"/>
    <xf numFmtId="3" fontId="4" fillId="0" borderId="46" xfId="0" applyNumberFormat="1" applyFont="1" applyFill="1" applyBorder="1"/>
    <xf numFmtId="3" fontId="4" fillId="0" borderId="14" xfId="0" applyNumberFormat="1" applyFont="1" applyFill="1" applyBorder="1"/>
    <xf numFmtId="3" fontId="4" fillId="0" borderId="42" xfId="0" applyNumberFormat="1" applyFont="1" applyFill="1" applyBorder="1"/>
    <xf numFmtId="3" fontId="4" fillId="0" borderId="73" xfId="0" applyNumberFormat="1" applyFont="1" applyFill="1" applyBorder="1"/>
    <xf numFmtId="3" fontId="4" fillId="0" borderId="111" xfId="0" applyNumberFormat="1" applyFont="1" applyFill="1" applyBorder="1"/>
    <xf numFmtId="3" fontId="4" fillId="0" borderId="76" xfId="0" applyNumberFormat="1" applyFont="1" applyFill="1" applyBorder="1"/>
    <xf numFmtId="0" fontId="4" fillId="0" borderId="22" xfId="0" applyFont="1" applyFill="1" applyBorder="1" applyAlignment="1">
      <alignment horizontal="center"/>
    </xf>
    <xf numFmtId="0" fontId="4" fillId="0" borderId="14" xfId="0" applyFont="1" applyFill="1" applyBorder="1" applyAlignment="1">
      <alignment horizontal="center"/>
    </xf>
    <xf numFmtId="0" fontId="4" fillId="0" borderId="42" xfId="0" applyFont="1" applyFill="1" applyBorder="1" applyAlignment="1">
      <alignment horizontal="center"/>
    </xf>
    <xf numFmtId="0" fontId="4" fillId="0" borderId="76" xfId="0" applyFont="1" applyFill="1" applyBorder="1" applyAlignment="1">
      <alignment horizontal="center"/>
    </xf>
    <xf numFmtId="0" fontId="4" fillId="0" borderId="14" xfId="0" applyFont="1" applyFill="1" applyBorder="1" applyAlignment="1"/>
    <xf numFmtId="0" fontId="4" fillId="0" borderId="46" xfId="0" applyFont="1" applyFill="1" applyBorder="1"/>
    <xf numFmtId="0" fontId="4" fillId="0" borderId="14" xfId="0" applyFont="1" applyFill="1" applyBorder="1"/>
    <xf numFmtId="0" fontId="4" fillId="0" borderId="42" xfId="0" applyFont="1" applyFill="1" applyBorder="1"/>
    <xf numFmtId="0" fontId="4" fillId="0" borderId="73" xfId="0" applyFont="1" applyFill="1" applyBorder="1"/>
    <xf numFmtId="0" fontId="4" fillId="0" borderId="111" xfId="0" applyFont="1" applyFill="1" applyBorder="1"/>
    <xf numFmtId="0" fontId="4" fillId="0" borderId="76" xfId="0" applyFont="1" applyFill="1" applyBorder="1"/>
    <xf numFmtId="6" fontId="4" fillId="0" borderId="18" xfId="0" applyNumberFormat="1" applyFont="1" applyFill="1" applyBorder="1" applyAlignment="1"/>
    <xf numFmtId="6" fontId="4" fillId="0" borderId="49" xfId="0" applyNumberFormat="1" applyFont="1" applyFill="1" applyBorder="1"/>
    <xf numFmtId="6" fontId="4" fillId="0" borderId="18" xfId="0" applyNumberFormat="1" applyFont="1" applyFill="1" applyBorder="1"/>
    <xf numFmtId="6" fontId="4" fillId="0" borderId="39" xfId="0" applyNumberFormat="1" applyFont="1" applyFill="1" applyBorder="1"/>
    <xf numFmtId="6" fontId="4" fillId="0" borderId="84" xfId="0" applyNumberFormat="1" applyFont="1" applyFill="1" applyBorder="1"/>
    <xf numFmtId="6" fontId="4" fillId="0" borderId="112" xfId="0" applyNumberFormat="1" applyFont="1" applyFill="1" applyBorder="1"/>
    <xf numFmtId="6" fontId="4" fillId="0" borderId="70" xfId="0" applyNumberFormat="1" applyFont="1" applyFill="1" applyBorder="1"/>
    <xf numFmtId="0" fontId="4" fillId="0" borderId="23" xfId="0" applyFont="1" applyFill="1" applyBorder="1" applyAlignment="1">
      <alignment horizontal="center"/>
    </xf>
    <xf numFmtId="0" fontId="4" fillId="0" borderId="18" xfId="0" applyFont="1" applyFill="1" applyBorder="1" applyAlignment="1">
      <alignment horizontal="center"/>
    </xf>
    <xf numFmtId="0" fontId="4" fillId="0" borderId="39" xfId="0" applyFont="1" applyFill="1" applyBorder="1" applyAlignment="1">
      <alignment horizontal="center"/>
    </xf>
    <xf numFmtId="0" fontId="4" fillId="0" borderId="70" xfId="0" applyFont="1" applyFill="1" applyBorder="1" applyAlignment="1">
      <alignment horizontal="center"/>
    </xf>
    <xf numFmtId="0" fontId="4" fillId="0" borderId="18" xfId="0" applyFont="1" applyFill="1" applyBorder="1" applyAlignment="1"/>
    <xf numFmtId="0" fontId="4" fillId="0" borderId="49" xfId="0" applyFont="1" applyFill="1" applyBorder="1"/>
    <xf numFmtId="0" fontId="4" fillId="0" borderId="18" xfId="0" applyFont="1" applyFill="1" applyBorder="1"/>
    <xf numFmtId="0" fontId="4" fillId="0" borderId="39" xfId="0" applyFont="1" applyFill="1" applyBorder="1"/>
    <xf numFmtId="0" fontId="4" fillId="0" borderId="84" xfId="0" applyFont="1" applyFill="1" applyBorder="1"/>
    <xf numFmtId="0" fontId="4" fillId="0" borderId="112" xfId="0" applyFont="1" applyFill="1" applyBorder="1"/>
    <xf numFmtId="0" fontId="4" fillId="0" borderId="70" xfId="0" applyFont="1" applyFill="1" applyBorder="1"/>
    <xf numFmtId="3" fontId="4" fillId="0" borderId="23" xfId="0" applyNumberFormat="1" applyFont="1" applyFill="1" applyBorder="1" applyAlignment="1">
      <alignment horizontal="center"/>
    </xf>
    <xf numFmtId="3" fontId="4" fillId="0" borderId="18" xfId="0" applyNumberFormat="1" applyFont="1" applyFill="1" applyBorder="1" applyAlignment="1">
      <alignment horizontal="center"/>
    </xf>
    <xf numFmtId="3" fontId="4" fillId="0" borderId="39" xfId="0" applyNumberFormat="1" applyFont="1" applyFill="1" applyBorder="1" applyAlignment="1">
      <alignment horizontal="center"/>
    </xf>
    <xf numFmtId="3" fontId="4" fillId="0" borderId="70" xfId="0" applyNumberFormat="1" applyFont="1" applyFill="1" applyBorder="1" applyAlignment="1">
      <alignment horizontal="center"/>
    </xf>
    <xf numFmtId="3" fontId="4" fillId="0" borderId="18" xfId="0" applyNumberFormat="1" applyFont="1" applyFill="1" applyBorder="1" applyAlignment="1"/>
    <xf numFmtId="3" fontId="4" fillId="0" borderId="49" xfId="0" applyNumberFormat="1" applyFont="1" applyFill="1" applyBorder="1"/>
    <xf numFmtId="3" fontId="4" fillId="0" borderId="18" xfId="0" applyNumberFormat="1" applyFont="1" applyFill="1" applyBorder="1"/>
    <xf numFmtId="3" fontId="4" fillId="0" borderId="39" xfId="0" applyNumberFormat="1" applyFont="1" applyFill="1" applyBorder="1"/>
    <xf numFmtId="3" fontId="4" fillId="0" borderId="84" xfId="0" applyNumberFormat="1" applyFont="1" applyFill="1" applyBorder="1"/>
    <xf numFmtId="3" fontId="4" fillId="0" borderId="112" xfId="0" applyNumberFormat="1" applyFont="1" applyFill="1" applyBorder="1"/>
    <xf numFmtId="3" fontId="4" fillId="0" borderId="70" xfId="0" applyNumberFormat="1" applyFont="1" applyFill="1" applyBorder="1"/>
    <xf numFmtId="0" fontId="4" fillId="0" borderId="26" xfId="0" applyFont="1" applyFill="1" applyBorder="1" applyAlignment="1">
      <alignment horizontal="center"/>
    </xf>
    <xf numFmtId="0" fontId="4" fillId="0" borderId="16" xfId="0" applyFont="1" applyFill="1" applyBorder="1" applyAlignment="1">
      <alignment horizontal="center"/>
    </xf>
    <xf numFmtId="0" fontId="4" fillId="0" borderId="63" xfId="0" applyFont="1" applyFill="1" applyBorder="1" applyAlignment="1">
      <alignment horizontal="center"/>
    </xf>
    <xf numFmtId="0" fontId="4" fillId="0" borderId="16" xfId="0" applyFont="1" applyFill="1" applyBorder="1" applyAlignment="1"/>
    <xf numFmtId="0" fontId="4" fillId="0" borderId="40" xfId="0" applyFont="1" applyFill="1" applyBorder="1"/>
    <xf numFmtId="0" fontId="4" fillId="0" borderId="16" xfId="0" applyFont="1" applyFill="1" applyBorder="1"/>
    <xf numFmtId="6" fontId="4" fillId="0" borderId="84" xfId="0" applyNumberFormat="1" applyFont="1" applyFill="1" applyBorder="1" applyAlignment="1">
      <alignment horizontal="center"/>
    </xf>
    <xf numFmtId="6" fontId="4" fillId="0" borderId="39" xfId="0" applyNumberFormat="1" applyFont="1" applyFill="1" applyBorder="1" applyAlignment="1"/>
    <xf numFmtId="6" fontId="4" fillId="0" borderId="49" xfId="0" applyNumberFormat="1" applyFont="1" applyFill="1" applyBorder="1" applyAlignment="1">
      <alignment horizontal="center"/>
    </xf>
    <xf numFmtId="6" fontId="4" fillId="0" borderId="41" xfId="0" applyNumberFormat="1" applyFont="1" applyFill="1" applyBorder="1" applyAlignment="1"/>
    <xf numFmtId="6" fontId="4" fillId="0" borderId="75" xfId="0" applyNumberFormat="1" applyFont="1" applyFill="1" applyBorder="1" applyAlignment="1">
      <alignment horizontal="center"/>
    </xf>
    <xf numFmtId="6" fontId="4" fillId="0" borderId="87" xfId="0" applyNumberFormat="1" applyFont="1" applyFill="1" applyBorder="1" applyAlignment="1">
      <alignment horizontal="center"/>
    </xf>
    <xf numFmtId="6" fontId="4" fillId="0" borderId="90" xfId="0" applyNumberFormat="1" applyFont="1" applyFill="1" applyBorder="1" applyAlignment="1">
      <alignment horizontal="center"/>
    </xf>
    <xf numFmtId="6" fontId="4" fillId="0" borderId="33" xfId="0" applyNumberFormat="1" applyFont="1" applyFill="1" applyBorder="1"/>
    <xf numFmtId="6" fontId="4" fillId="0" borderId="34" xfId="0" applyNumberFormat="1" applyFont="1" applyFill="1" applyBorder="1"/>
    <xf numFmtId="6" fontId="4" fillId="0" borderId="0" xfId="0" applyNumberFormat="1" applyFont="1" applyFill="1" applyBorder="1"/>
    <xf numFmtId="6" fontId="4" fillId="0" borderId="56" xfId="0" applyNumberFormat="1" applyFont="1" applyFill="1" applyBorder="1"/>
    <xf numFmtId="6" fontId="4" fillId="0" borderId="55" xfId="0" applyNumberFormat="1" applyFont="1" applyFill="1" applyBorder="1"/>
    <xf numFmtId="6" fontId="4" fillId="0" borderId="16" xfId="0" applyNumberFormat="1" applyFont="1" applyFill="1" applyBorder="1" applyAlignment="1"/>
    <xf numFmtId="6" fontId="4" fillId="0" borderId="16" xfId="0" applyNumberFormat="1" applyFont="1" applyFill="1" applyBorder="1"/>
    <xf numFmtId="6" fontId="4" fillId="0" borderId="42" xfId="0" applyNumberFormat="1" applyFont="1" applyFill="1" applyBorder="1" applyAlignment="1"/>
    <xf numFmtId="6" fontId="4" fillId="0" borderId="46" xfId="0" applyNumberFormat="1" applyFont="1" applyFill="1" applyBorder="1" applyAlignment="1"/>
    <xf numFmtId="165" fontId="4" fillId="0" borderId="16" xfId="0" applyNumberFormat="1" applyFont="1" applyFill="1" applyBorder="1" applyAlignment="1"/>
    <xf numFmtId="165" fontId="4" fillId="0" borderId="39" xfId="0" applyNumberFormat="1" applyFont="1" applyFill="1" applyBorder="1" applyAlignment="1">
      <alignment horizontal="center"/>
    </xf>
    <xf numFmtId="165" fontId="4" fillId="0" borderId="49" xfId="0" applyNumberFormat="1" applyFont="1" applyFill="1" applyBorder="1" applyAlignment="1">
      <alignment horizontal="center"/>
    </xf>
    <xf numFmtId="165" fontId="4" fillId="0" borderId="16" xfId="0" applyNumberFormat="1" applyFont="1" applyFill="1" applyBorder="1"/>
    <xf numFmtId="165" fontId="4" fillId="0" borderId="18" xfId="0" applyNumberFormat="1" applyFont="1" applyFill="1" applyBorder="1"/>
    <xf numFmtId="165" fontId="4" fillId="0" borderId="39" xfId="0" applyNumberFormat="1" applyFont="1" applyFill="1" applyBorder="1"/>
    <xf numFmtId="165" fontId="4" fillId="0" borderId="70" xfId="0" applyNumberFormat="1" applyFont="1" applyFill="1" applyBorder="1"/>
    <xf numFmtId="165" fontId="4" fillId="0" borderId="49" xfId="0" applyNumberFormat="1" applyFont="1" applyFill="1" applyBorder="1"/>
    <xf numFmtId="38" fontId="4" fillId="0" borderId="16" xfId="0" applyNumberFormat="1" applyFont="1" applyFill="1" applyBorder="1" applyAlignment="1"/>
    <xf numFmtId="38" fontId="4" fillId="0" borderId="39" xfId="0" applyNumberFormat="1" applyFont="1" applyFill="1" applyBorder="1" applyAlignment="1">
      <alignment horizontal="center"/>
    </xf>
    <xf numFmtId="38" fontId="4" fillId="0" borderId="49" xfId="0" applyNumberFormat="1" applyFont="1" applyFill="1" applyBorder="1" applyAlignment="1">
      <alignment horizontal="center"/>
    </xf>
    <xf numFmtId="38" fontId="4" fillId="0" borderId="16" xfId="0" applyNumberFormat="1" applyFont="1" applyFill="1" applyBorder="1"/>
    <xf numFmtId="38" fontId="4" fillId="0" borderId="18" xfId="0" applyNumberFormat="1" applyFont="1" applyFill="1" applyBorder="1"/>
    <xf numFmtId="38" fontId="4" fillId="0" borderId="39" xfId="0" applyNumberFormat="1" applyFont="1" applyFill="1" applyBorder="1"/>
    <xf numFmtId="38" fontId="4" fillId="0" borderId="70" xfId="0" applyNumberFormat="1" applyFont="1" applyFill="1" applyBorder="1"/>
    <xf numFmtId="38" fontId="4" fillId="0" borderId="49" xfId="0" applyNumberFormat="1" applyFont="1" applyFill="1" applyBorder="1"/>
    <xf numFmtId="38" fontId="4" fillId="0" borderId="47" xfId="0" applyNumberFormat="1" applyFont="1" applyFill="1" applyBorder="1" applyAlignment="1">
      <alignment horizontal="center"/>
    </xf>
    <xf numFmtId="0" fontId="4" fillId="0" borderId="41" xfId="0" applyFont="1" applyFill="1" applyBorder="1" applyAlignment="1"/>
    <xf numFmtId="0" fontId="4" fillId="0" borderId="75" xfId="0" applyFont="1" applyFill="1" applyBorder="1" applyAlignment="1">
      <alignment horizontal="center"/>
    </xf>
    <xf numFmtId="0" fontId="4" fillId="0" borderId="0" xfId="0" applyFont="1" applyFill="1" applyBorder="1" applyAlignment="1">
      <alignment horizontal="center"/>
    </xf>
    <xf numFmtId="0" fontId="4" fillId="0" borderId="55" xfId="0" applyFont="1" applyFill="1" applyBorder="1" applyAlignment="1">
      <alignment horizontal="center"/>
    </xf>
    <xf numFmtId="0" fontId="4" fillId="0" borderId="33" xfId="0" applyFont="1" applyFill="1" applyBorder="1"/>
    <xf numFmtId="0" fontId="4" fillId="0" borderId="34" xfId="0" applyFont="1" applyFill="1" applyBorder="1"/>
    <xf numFmtId="0" fontId="4" fillId="0" borderId="56" xfId="0" applyFont="1" applyFill="1" applyBorder="1"/>
    <xf numFmtId="0" fontId="4" fillId="0" borderId="55" xfId="0" applyFont="1" applyFill="1" applyBorder="1"/>
    <xf numFmtId="6" fontId="4" fillId="0" borderId="49" xfId="0" applyNumberFormat="1" applyFont="1" applyFill="1" applyBorder="1" applyAlignment="1"/>
    <xf numFmtId="6" fontId="4" fillId="0" borderId="107" xfId="0" applyNumberFormat="1" applyFont="1" applyFill="1" applyBorder="1"/>
    <xf numFmtId="6" fontId="4" fillId="0" borderId="43" xfId="0" applyNumberFormat="1" applyFont="1" applyFill="1" applyBorder="1" applyAlignment="1"/>
    <xf numFmtId="6" fontId="4" fillId="0" borderId="47" xfId="0" applyNumberFormat="1" applyFont="1" applyFill="1" applyBorder="1" applyAlignment="1"/>
    <xf numFmtId="6" fontId="4" fillId="0" borderId="106" xfId="0" applyNumberFormat="1" applyFont="1" applyFill="1" applyBorder="1"/>
    <xf numFmtId="0" fontId="4" fillId="0" borderId="53"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4" fillId="0" borderId="48" xfId="0" applyFont="1" applyFill="1" applyBorder="1" applyAlignment="1">
      <alignment horizontal="center"/>
    </xf>
    <xf numFmtId="0" fontId="4" fillId="0" borderId="92" xfId="0" applyFont="1" applyFill="1" applyBorder="1" applyAlignment="1">
      <alignment horizontal="center"/>
    </xf>
    <xf numFmtId="0" fontId="0" fillId="0" borderId="56"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0" fontId="0" fillId="0" borderId="0" xfId="0" applyFont="1" applyFill="1" applyBorder="1" applyAlignment="1">
      <alignment horizontal="center"/>
    </xf>
    <xf numFmtId="3" fontId="0" fillId="0" borderId="56" xfId="0" applyNumberFormat="1" applyFont="1" applyFill="1" applyBorder="1" applyAlignment="1">
      <alignment horizontal="center"/>
    </xf>
    <xf numFmtId="3" fontId="0" fillId="0" borderId="33" xfId="0" applyNumberFormat="1" applyFont="1" applyFill="1" applyBorder="1" applyAlignment="1">
      <alignment horizontal="center"/>
    </xf>
    <xf numFmtId="3" fontId="0" fillId="0" borderId="34" xfId="0" applyNumberFormat="1" applyFont="1" applyFill="1" applyBorder="1" applyAlignment="1">
      <alignment horizontal="center"/>
    </xf>
    <xf numFmtId="3" fontId="0" fillId="0" borderId="0"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58" xfId="0" applyNumberFormat="1" applyFont="1" applyFill="1" applyBorder="1" applyAlignment="1">
      <alignment horizontal="center"/>
    </xf>
    <xf numFmtId="3" fontId="0" fillId="0" borderId="59" xfId="0" applyNumberFormat="1" applyFont="1" applyFill="1" applyBorder="1" applyAlignment="1">
      <alignment horizontal="center"/>
    </xf>
    <xf numFmtId="3" fontId="0" fillId="0" borderId="4" xfId="0" applyNumberFormat="1" applyFont="1" applyFill="1" applyBorder="1" applyAlignment="1">
      <alignment horizontal="center"/>
    </xf>
    <xf numFmtId="38" fontId="4" fillId="0" borderId="56" xfId="0" applyNumberFormat="1" applyFont="1" applyFill="1" applyBorder="1" applyAlignment="1">
      <alignment horizontal="center"/>
    </xf>
    <xf numFmtId="38" fontId="4" fillId="0" borderId="34" xfId="0" applyNumberFormat="1" applyFont="1" applyFill="1" applyBorder="1" applyAlignment="1">
      <alignment horizontal="center"/>
    </xf>
    <xf numFmtId="38" fontId="4" fillId="0" borderId="33" xfId="0" applyNumberFormat="1" applyFont="1" applyFill="1" applyBorder="1" applyAlignment="1">
      <alignment horizontal="center"/>
    </xf>
    <xf numFmtId="3" fontId="0" fillId="0" borderId="51" xfId="0" applyNumberFormat="1" applyFont="1" applyFill="1" applyBorder="1" applyAlignment="1">
      <alignment horizontal="center"/>
    </xf>
    <xf numFmtId="3" fontId="0" fillId="0" borderId="5" xfId="0" applyNumberFormat="1" applyFont="1" applyFill="1" applyBorder="1" applyAlignment="1">
      <alignment horizontal="center"/>
    </xf>
    <xf numFmtId="3" fontId="0" fillId="0" borderId="72" xfId="0" applyNumberFormat="1" applyFont="1" applyFill="1" applyBorder="1" applyAlignment="1">
      <alignment horizontal="center"/>
    </xf>
    <xf numFmtId="3" fontId="0" fillId="0" borderId="78" xfId="0" applyNumberFormat="1" applyFont="1" applyFill="1" applyBorder="1" applyAlignment="1">
      <alignment horizontal="center"/>
    </xf>
    <xf numFmtId="3" fontId="0" fillId="0" borderId="60" xfId="0" applyNumberFormat="1" applyFont="1" applyFill="1" applyBorder="1" applyAlignment="1">
      <alignment horizontal="center"/>
    </xf>
    <xf numFmtId="38" fontId="4" fillId="0" borderId="58" xfId="0" applyNumberFormat="1" applyFont="1" applyFill="1" applyBorder="1" applyAlignment="1">
      <alignment horizontal="center"/>
    </xf>
    <xf numFmtId="38" fontId="4" fillId="0" borderId="4" xfId="0" applyNumberFormat="1" applyFont="1" applyFill="1" applyBorder="1" applyAlignment="1">
      <alignment horizontal="center"/>
    </xf>
    <xf numFmtId="38" fontId="4" fillId="0" borderId="60" xfId="0" applyNumberFormat="1" applyFont="1" applyFill="1" applyBorder="1" applyAlignment="1">
      <alignment horizontal="center"/>
    </xf>
    <xf numFmtId="3" fontId="0" fillId="0" borderId="61" xfId="0" applyNumberFormat="1" applyFont="1" applyFill="1" applyBorder="1" applyAlignment="1">
      <alignment horizontal="center"/>
    </xf>
    <xf numFmtId="3" fontId="0" fillId="0" borderId="102" xfId="0" applyNumberFormat="1" applyFont="1" applyFill="1" applyBorder="1" applyAlignment="1">
      <alignment horizontal="center"/>
    </xf>
    <xf numFmtId="0" fontId="4" fillId="0" borderId="0" xfId="0" applyFont="1" applyFill="1" applyBorder="1" applyAlignment="1">
      <alignment horizontal="left" indent="2"/>
    </xf>
    <xf numFmtId="0" fontId="0" fillId="0" borderId="0" xfId="0" applyFont="1" applyFill="1"/>
    <xf numFmtId="0" fontId="1" fillId="0" borderId="0" xfId="0" applyFont="1" applyFill="1"/>
    <xf numFmtId="167" fontId="4" fillId="0" borderId="0" xfId="0" applyNumberFormat="1" applyFont="1" applyFill="1" applyAlignment="1">
      <alignment horizontal="left"/>
    </xf>
    <xf numFmtId="38" fontId="4" fillId="0" borderId="0" xfId="0" applyNumberFormat="1" applyFont="1" applyFill="1" applyAlignment="1">
      <alignment horizontal="left"/>
    </xf>
    <xf numFmtId="0" fontId="5" fillId="0" borderId="10" xfId="0" applyFont="1" applyFill="1" applyBorder="1" applyAlignment="1" applyProtection="1">
      <alignment horizontal="centerContinuous"/>
    </xf>
    <xf numFmtId="0" fontId="5" fillId="0" borderId="72" xfId="0" applyFont="1" applyFill="1" applyBorder="1" applyAlignment="1" applyProtection="1">
      <alignment horizontal="centerContinuous"/>
    </xf>
    <xf numFmtId="0" fontId="7" fillId="0" borderId="8"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78" xfId="0" applyFont="1" applyFill="1" applyBorder="1" applyAlignment="1" applyProtection="1">
      <alignment horizontal="center" vertical="center"/>
      <protection locked="0"/>
    </xf>
    <xf numFmtId="0" fontId="7" fillId="0" borderId="103"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protection locked="0"/>
    </xf>
    <xf numFmtId="38" fontId="4" fillId="0" borderId="44" xfId="0" applyNumberFormat="1" applyFont="1" applyFill="1" applyBorder="1" applyAlignment="1">
      <alignment horizontal="center"/>
    </xf>
    <xf numFmtId="38" fontId="4" fillId="0" borderId="13" xfId="0" applyNumberFormat="1" applyFont="1" applyFill="1" applyBorder="1" applyAlignment="1">
      <alignment horizontal="center"/>
    </xf>
    <xf numFmtId="167" fontId="4" fillId="0" borderId="82" xfId="1" applyNumberFormat="1" applyFont="1" applyFill="1" applyBorder="1" applyAlignment="1" applyProtection="1">
      <alignment horizontal="center"/>
    </xf>
    <xf numFmtId="167" fontId="4" fillId="0" borderId="64" xfId="1" applyNumberFormat="1" applyFont="1" applyFill="1" applyBorder="1" applyAlignment="1" applyProtection="1">
      <alignment horizontal="center"/>
    </xf>
    <xf numFmtId="167" fontId="4" fillId="0" borderId="65" xfId="1" applyNumberFormat="1" applyFont="1" applyFill="1" applyBorder="1" applyAlignment="1" applyProtection="1">
      <alignment horizontal="center"/>
    </xf>
    <xf numFmtId="167" fontId="4" fillId="0" borderId="92" xfId="1" applyNumberFormat="1" applyFont="1" applyFill="1" applyBorder="1" applyAlignment="1" applyProtection="1">
      <alignment horizontal="center"/>
    </xf>
    <xf numFmtId="167" fontId="4" fillId="0" borderId="66" xfId="1" applyNumberFormat="1" applyFont="1" applyFill="1" applyBorder="1" applyAlignment="1" applyProtection="1">
      <alignment horizontal="center"/>
    </xf>
    <xf numFmtId="167" fontId="4" fillId="0" borderId="43" xfId="1" applyNumberFormat="1" applyFont="1" applyFill="1" applyBorder="1" applyAlignment="1" applyProtection="1">
      <alignment horizontal="center"/>
    </xf>
    <xf numFmtId="167" fontId="4" fillId="0" borderId="85" xfId="1" applyNumberFormat="1" applyFont="1" applyFill="1" applyBorder="1" applyAlignment="1" applyProtection="1">
      <alignment horizontal="center"/>
    </xf>
    <xf numFmtId="167" fontId="4" fillId="0" borderId="13" xfId="1" applyNumberFormat="1" applyFont="1" applyFill="1" applyBorder="1" applyAlignment="1">
      <alignment horizontal="center"/>
    </xf>
    <xf numFmtId="167" fontId="4" fillId="0" borderId="30" xfId="1" applyNumberFormat="1" applyFont="1" applyFill="1" applyBorder="1" applyAlignment="1" applyProtection="1">
      <alignment horizontal="center"/>
    </xf>
    <xf numFmtId="167" fontId="4" fillId="0" borderId="27" xfId="1" applyNumberFormat="1" applyFont="1" applyFill="1" applyBorder="1" applyAlignment="1" applyProtection="1">
      <alignment horizontal="center"/>
    </xf>
    <xf numFmtId="167" fontId="4" fillId="0" borderId="62" xfId="1" applyNumberFormat="1" applyFont="1" applyFill="1" applyBorder="1" applyAlignment="1" applyProtection="1">
      <alignment horizontal="center"/>
    </xf>
    <xf numFmtId="167" fontId="4" fillId="0" borderId="42" xfId="1" applyNumberFormat="1" applyFont="1" applyFill="1" applyBorder="1" applyAlignment="1" applyProtection="1">
      <alignment horizontal="center"/>
    </xf>
    <xf numFmtId="167" fontId="4" fillId="0" borderId="73" xfId="1" applyNumberFormat="1" applyFont="1" applyFill="1" applyBorder="1" applyAlignment="1" applyProtection="1">
      <alignment horizontal="center"/>
    </xf>
    <xf numFmtId="38" fontId="4" fillId="0" borderId="85" xfId="0" applyNumberFormat="1" applyFont="1" applyFill="1" applyBorder="1" applyAlignment="1">
      <alignment horizontal="center"/>
    </xf>
    <xf numFmtId="166" fontId="4" fillId="0" borderId="92" xfId="2" applyNumberFormat="1" applyFont="1" applyFill="1" applyBorder="1" applyAlignment="1">
      <alignment horizontal="center"/>
    </xf>
    <xf numFmtId="166" fontId="4" fillId="0" borderId="77" xfId="2" applyNumberFormat="1" applyFont="1" applyFill="1" applyBorder="1" applyAlignment="1">
      <alignment horizontal="center"/>
    </xf>
    <xf numFmtId="166" fontId="4" fillId="0" borderId="65" xfId="2" applyNumberFormat="1" applyFont="1" applyFill="1" applyBorder="1" applyAlignment="1">
      <alignment horizontal="center"/>
    </xf>
    <xf numFmtId="6" fontId="4" fillId="0" borderId="92" xfId="0" applyNumberFormat="1" applyFont="1" applyFill="1" applyBorder="1" applyAlignment="1">
      <alignment horizontal="center"/>
    </xf>
    <xf numFmtId="166" fontId="4" fillId="0" borderId="64" xfId="2" applyNumberFormat="1" applyFont="1" applyFill="1" applyBorder="1" applyAlignment="1" applyProtection="1">
      <alignment horizontal="center"/>
    </xf>
    <xf numFmtId="166" fontId="4" fillId="0" borderId="92" xfId="2" applyNumberFormat="1" applyFont="1" applyFill="1" applyBorder="1" applyAlignment="1" applyProtection="1">
      <alignment horizontal="center"/>
    </xf>
    <xf numFmtId="166" fontId="4" fillId="0" borderId="73" xfId="2" applyNumberFormat="1" applyFont="1" applyFill="1" applyBorder="1" applyAlignment="1">
      <alignment horizontal="center"/>
    </xf>
    <xf numFmtId="166" fontId="4" fillId="0" borderId="45" xfId="2" applyNumberFormat="1" applyFont="1" applyFill="1" applyBorder="1" applyAlignment="1">
      <alignment horizontal="center"/>
    </xf>
    <xf numFmtId="166" fontId="4" fillId="0" borderId="42" xfId="2" applyNumberFormat="1" applyFont="1" applyFill="1" applyBorder="1" applyAlignment="1">
      <alignment horizontal="center"/>
    </xf>
    <xf numFmtId="166" fontId="4" fillId="0" borderId="62" xfId="2" applyNumberFormat="1" applyFont="1" applyFill="1" applyBorder="1" applyAlignment="1" applyProtection="1">
      <alignment horizontal="center"/>
    </xf>
    <xf numFmtId="166" fontId="4" fillId="0" borderId="73" xfId="2" applyNumberFormat="1" applyFont="1" applyFill="1" applyBorder="1" applyAlignment="1" applyProtection="1">
      <alignment horizontal="center"/>
    </xf>
    <xf numFmtId="166" fontId="4" fillId="0" borderId="12" xfId="2" applyNumberFormat="1" applyFont="1" applyFill="1" applyBorder="1" applyAlignment="1">
      <alignment horizontal="center"/>
    </xf>
    <xf numFmtId="166" fontId="4" fillId="0" borderId="14" xfId="2" applyNumberFormat="1" applyFont="1" applyFill="1" applyBorder="1" applyAlignment="1">
      <alignment horizontal="center"/>
    </xf>
    <xf numFmtId="166" fontId="4" fillId="0" borderId="12" xfId="2" applyNumberFormat="1" applyFont="1" applyFill="1" applyBorder="1" applyAlignment="1" applyProtection="1">
      <alignment horizontal="center"/>
    </xf>
    <xf numFmtId="166" fontId="4" fillId="0" borderId="14" xfId="2" applyNumberFormat="1" applyFont="1" applyFill="1" applyBorder="1" applyAlignment="1" applyProtection="1">
      <alignment horizontal="center"/>
    </xf>
    <xf numFmtId="166" fontId="4" fillId="0" borderId="85" xfId="2" applyNumberFormat="1" applyFont="1" applyFill="1" applyBorder="1" applyAlignment="1">
      <alignment horizontal="center"/>
    </xf>
    <xf numFmtId="166" fontId="4" fillId="0" borderId="66" xfId="2" applyNumberFormat="1" applyFont="1" applyFill="1" applyBorder="1" applyAlignment="1">
      <alignment horizontal="center"/>
    </xf>
    <xf numFmtId="166" fontId="4" fillId="0" borderId="93" xfId="2" applyNumberFormat="1" applyFont="1" applyFill="1" applyBorder="1" applyAlignment="1">
      <alignment horizontal="center"/>
    </xf>
    <xf numFmtId="166" fontId="4" fillId="0" borderId="43" xfId="2" applyNumberFormat="1" applyFont="1" applyFill="1" applyBorder="1" applyAlignment="1">
      <alignment horizontal="center"/>
    </xf>
    <xf numFmtId="166" fontId="4" fillId="0" borderId="66" xfId="2" applyNumberFormat="1" applyFont="1" applyFill="1" applyBorder="1" applyAlignment="1" applyProtection="1">
      <alignment horizontal="center"/>
    </xf>
    <xf numFmtId="6" fontId="4" fillId="0" borderId="85" xfId="0" applyNumberFormat="1" applyFont="1" applyFill="1" applyBorder="1" applyAlignment="1">
      <alignment horizontal="center"/>
    </xf>
    <xf numFmtId="166" fontId="4" fillId="0" borderId="85" xfId="2" applyNumberFormat="1" applyFont="1" applyFill="1" applyBorder="1" applyAlignment="1" applyProtection="1">
      <alignment horizontal="center"/>
    </xf>
    <xf numFmtId="3" fontId="4" fillId="0" borderId="73" xfId="0" applyNumberFormat="1" applyFont="1" applyFill="1" applyBorder="1" applyAlignment="1">
      <alignment horizontal="center"/>
    </xf>
    <xf numFmtId="0" fontId="4" fillId="0" borderId="73" xfId="0" applyFont="1" applyFill="1" applyBorder="1" applyAlignment="1">
      <alignment horizontal="center"/>
    </xf>
    <xf numFmtId="166" fontId="4" fillId="0" borderId="39" xfId="2" applyNumberFormat="1" applyFont="1" applyFill="1" applyBorder="1" applyAlignment="1">
      <alignment horizontal="center"/>
    </xf>
    <xf numFmtId="166" fontId="4" fillId="0" borderId="39" xfId="2" applyNumberFormat="1" applyFont="1" applyFill="1" applyBorder="1" applyAlignment="1" applyProtection="1">
      <alignment horizontal="center"/>
    </xf>
    <xf numFmtId="166" fontId="4" fillId="0" borderId="84" xfId="2" applyNumberFormat="1" applyFont="1" applyFill="1" applyBorder="1" applyAlignment="1" applyProtection="1">
      <alignment horizontal="center"/>
    </xf>
    <xf numFmtId="166" fontId="4" fillId="0" borderId="84" xfId="2" applyNumberFormat="1" applyFont="1" applyFill="1" applyBorder="1" applyAlignment="1">
      <alignment horizontal="center"/>
    </xf>
    <xf numFmtId="166" fontId="4" fillId="0" borderId="63" xfId="2" applyNumberFormat="1" applyFont="1" applyFill="1" applyBorder="1" applyAlignment="1">
      <alignment horizontal="center"/>
    </xf>
    <xf numFmtId="166" fontId="4" fillId="0" borderId="40" xfId="2" applyNumberFormat="1" applyFont="1" applyFill="1" applyBorder="1" applyAlignment="1">
      <alignment horizontal="center"/>
    </xf>
    <xf numFmtId="166" fontId="4" fillId="0" borderId="63" xfId="2" applyNumberFormat="1" applyFont="1" applyFill="1" applyBorder="1" applyAlignment="1" applyProtection="1">
      <alignment horizontal="center"/>
    </xf>
    <xf numFmtId="0" fontId="4" fillId="0" borderId="84" xfId="0" applyFont="1" applyFill="1" applyBorder="1" applyAlignment="1">
      <alignment horizontal="center"/>
    </xf>
    <xf numFmtId="3" fontId="4" fillId="0" borderId="84" xfId="0" applyNumberFormat="1" applyFont="1" applyFill="1" applyBorder="1" applyAlignment="1">
      <alignment horizontal="center"/>
    </xf>
    <xf numFmtId="166" fontId="4" fillId="0" borderId="16" xfId="2" applyNumberFormat="1" applyFont="1" applyFill="1" applyBorder="1" applyAlignment="1" applyProtection="1">
      <alignment horizontal="center"/>
    </xf>
    <xf numFmtId="166" fontId="4" fillId="0" borderId="18" xfId="2" applyNumberFormat="1" applyFont="1" applyFill="1" applyBorder="1" applyAlignment="1" applyProtection="1">
      <alignment horizontal="center"/>
    </xf>
    <xf numFmtId="6" fontId="4" fillId="0" borderId="56" xfId="0" applyNumberFormat="1" applyFont="1" applyFill="1" applyBorder="1" applyAlignment="1">
      <alignment horizontal="center"/>
    </xf>
    <xf numFmtId="6" fontId="4" fillId="0" borderId="50" xfId="0" applyNumberFormat="1" applyFont="1" applyFill="1" applyBorder="1" applyAlignment="1">
      <alignment horizontal="center"/>
    </xf>
    <xf numFmtId="6" fontId="4" fillId="0" borderId="88" xfId="0" applyNumberFormat="1" applyFont="1" applyFill="1" applyBorder="1" applyAlignment="1">
      <alignment horizontal="center"/>
    </xf>
    <xf numFmtId="6" fontId="4" fillId="0" borderId="94" xfId="0" applyNumberFormat="1" applyFont="1" applyFill="1" applyBorder="1" applyAlignment="1">
      <alignment horizontal="center"/>
    </xf>
    <xf numFmtId="6" fontId="4" fillId="0" borderId="40" xfId="0" applyNumberFormat="1" applyFont="1" applyFill="1" applyBorder="1" applyAlignment="1">
      <alignment horizontal="center"/>
    </xf>
    <xf numFmtId="165" fontId="4" fillId="0" borderId="40" xfId="0" applyNumberFormat="1" applyFont="1" applyFill="1" applyBorder="1" applyAlignment="1">
      <alignment horizontal="center"/>
    </xf>
    <xf numFmtId="165" fontId="4" fillId="0" borderId="84" xfId="0" applyNumberFormat="1" applyFont="1" applyFill="1" applyBorder="1" applyAlignment="1">
      <alignment horizontal="center"/>
    </xf>
    <xf numFmtId="38" fontId="4" fillId="0" borderId="40" xfId="0" applyNumberFormat="1" applyFont="1" applyFill="1" applyBorder="1" applyAlignment="1">
      <alignment horizontal="center"/>
    </xf>
    <xf numFmtId="38" fontId="4" fillId="0" borderId="84" xfId="0" applyNumberFormat="1" applyFont="1" applyFill="1" applyBorder="1" applyAlignment="1">
      <alignment horizontal="center"/>
    </xf>
    <xf numFmtId="0" fontId="4" fillId="0" borderId="56" xfId="0" applyFont="1" applyFill="1" applyBorder="1" applyAlignment="1">
      <alignment horizontal="center"/>
    </xf>
    <xf numFmtId="0" fontId="4" fillId="0" borderId="50" xfId="0" applyFont="1" applyFill="1" applyBorder="1" applyAlignment="1">
      <alignment horizontal="center"/>
    </xf>
    <xf numFmtId="0" fontId="4" fillId="0" borderId="88" xfId="0" applyFont="1" applyFill="1" applyBorder="1" applyAlignment="1">
      <alignment horizontal="center"/>
    </xf>
    <xf numFmtId="0" fontId="4" fillId="0" borderId="95" xfId="0" applyFont="1" applyFill="1" applyBorder="1" applyAlignment="1">
      <alignment horizontal="center"/>
    </xf>
    <xf numFmtId="0" fontId="4" fillId="0" borderId="82" xfId="0" applyFont="1" applyFill="1" applyBorder="1" applyAlignment="1">
      <alignment horizontal="center"/>
    </xf>
    <xf numFmtId="6" fontId="4" fillId="0" borderId="95" xfId="0" applyNumberFormat="1" applyFont="1" applyFill="1" applyBorder="1" applyAlignment="1">
      <alignment horizontal="center"/>
    </xf>
    <xf numFmtId="6" fontId="4" fillId="0" borderId="0" xfId="0" applyNumberFormat="1" applyFont="1" applyFill="1" applyBorder="1" applyAlignment="1">
      <alignment horizontal="center"/>
    </xf>
    <xf numFmtId="166" fontId="4" fillId="0" borderId="18" xfId="0" applyNumberFormat="1" applyFont="1" applyFill="1" applyBorder="1" applyAlignment="1">
      <alignment horizontal="center"/>
    </xf>
    <xf numFmtId="6" fontId="4" fillId="0" borderId="93" xfId="0" applyNumberFormat="1" applyFont="1" applyFill="1" applyBorder="1" applyAlignment="1">
      <alignment horizontal="center"/>
    </xf>
    <xf numFmtId="166" fontId="4" fillId="0" borderId="43" xfId="0" applyNumberFormat="1" applyFont="1" applyFill="1" applyBorder="1" applyAlignment="1">
      <alignment horizontal="center"/>
    </xf>
    <xf numFmtId="0" fontId="4" fillId="0" borderId="44" xfId="0" applyFont="1" applyFill="1" applyBorder="1" applyAlignment="1">
      <alignment horizontal="center"/>
    </xf>
    <xf numFmtId="3" fontId="0" fillId="0" borderId="81" xfId="0" applyNumberFormat="1" applyFont="1" applyFill="1" applyBorder="1" applyAlignment="1">
      <alignment horizontal="center"/>
    </xf>
    <xf numFmtId="38" fontId="4" fillId="0" borderId="96" xfId="0" applyNumberFormat="1" applyFont="1" applyFill="1" applyBorder="1" applyAlignment="1">
      <alignment horizontal="center"/>
    </xf>
    <xf numFmtId="38" fontId="4" fillId="0" borderId="94" xfId="0" applyNumberFormat="1" applyFont="1" applyFill="1" applyBorder="1" applyAlignment="1">
      <alignment horizontal="center"/>
    </xf>
    <xf numFmtId="38" fontId="4" fillId="0" borderId="97" xfId="0" applyNumberFormat="1" applyFont="1" applyFill="1" applyBorder="1" applyAlignment="1">
      <alignment horizontal="center"/>
    </xf>
    <xf numFmtId="38" fontId="4" fillId="0" borderId="104" xfId="0" applyNumberFormat="1" applyFont="1" applyFill="1" applyBorder="1" applyAlignment="1">
      <alignment horizontal="center"/>
    </xf>
    <xf numFmtId="38" fontId="4" fillId="0" borderId="113" xfId="0" applyNumberFormat="1" applyFont="1" applyFill="1" applyBorder="1" applyAlignment="1">
      <alignment horizontal="center"/>
    </xf>
    <xf numFmtId="38" fontId="4" fillId="0" borderId="98" xfId="0" applyNumberFormat="1" applyFont="1" applyFill="1" applyBorder="1" applyAlignment="1">
      <alignment horizontal="center"/>
    </xf>
    <xf numFmtId="38" fontId="4" fillId="0" borderId="99" xfId="0" applyNumberFormat="1" applyFont="1" applyFill="1" applyBorder="1" applyAlignment="1">
      <alignment horizontal="center"/>
    </xf>
    <xf numFmtId="38" fontId="4" fillId="0" borderId="105" xfId="0" applyNumberFormat="1" applyFont="1" applyFill="1" applyBorder="1" applyAlignment="1">
      <alignment horizontal="center"/>
    </xf>
    <xf numFmtId="38" fontId="4" fillId="0" borderId="114" xfId="0" applyNumberFormat="1" applyFont="1" applyFill="1" applyBorder="1" applyAlignment="1">
      <alignment horizontal="center"/>
    </xf>
    <xf numFmtId="38" fontId="4" fillId="0" borderId="0" xfId="0" applyNumberFormat="1" applyFont="1" applyFill="1"/>
    <xf numFmtId="167" fontId="4" fillId="0" borderId="30" xfId="1" applyNumberFormat="1" applyFont="1" applyFill="1" applyBorder="1" applyAlignment="1" applyProtection="1">
      <alignment horizontal="center"/>
      <protection locked="0"/>
    </xf>
    <xf numFmtId="167" fontId="4" fillId="0" borderId="48" xfId="1" applyNumberFormat="1" applyFont="1" applyFill="1" applyBorder="1" applyAlignment="1" applyProtection="1">
      <alignment horizontal="center"/>
    </xf>
    <xf numFmtId="167" fontId="4" fillId="0" borderId="36" xfId="1" applyNumberFormat="1" applyFont="1" applyFill="1" applyBorder="1" applyAlignment="1" applyProtection="1">
      <alignment horizontal="center"/>
    </xf>
    <xf numFmtId="167" fontId="4" fillId="0" borderId="47" xfId="1" applyNumberFormat="1" applyFont="1" applyFill="1" applyBorder="1" applyAlignment="1" applyProtection="1">
      <alignment horizontal="center"/>
    </xf>
    <xf numFmtId="167" fontId="4" fillId="0" borderId="74" xfId="1" applyNumberFormat="1" applyFont="1" applyFill="1" applyBorder="1" applyAlignment="1">
      <alignment horizontal="center"/>
    </xf>
    <xf numFmtId="167" fontId="4" fillId="0" borderId="74" xfId="1" applyNumberFormat="1" applyFont="1" applyFill="1" applyBorder="1" applyAlignment="1" applyProtection="1">
      <alignment horizontal="center"/>
    </xf>
    <xf numFmtId="167" fontId="4" fillId="0" borderId="12" xfId="1" applyNumberFormat="1" applyFont="1" applyFill="1" applyBorder="1" applyAlignment="1" applyProtection="1">
      <alignment horizontal="center"/>
    </xf>
    <xf numFmtId="38" fontId="4" fillId="0" borderId="46" xfId="0" applyNumberFormat="1" applyFont="1" applyFill="1" applyBorder="1" applyAlignment="1">
      <alignment horizontal="center"/>
    </xf>
    <xf numFmtId="167" fontId="4" fillId="0" borderId="14" xfId="1" applyNumberFormat="1" applyFont="1" applyFill="1" applyBorder="1" applyAlignment="1" applyProtection="1">
      <alignment horizontal="center"/>
    </xf>
    <xf numFmtId="167" fontId="4" fillId="0" borderId="46" xfId="1" applyNumberFormat="1" applyFont="1" applyFill="1" applyBorder="1" applyAlignment="1" applyProtection="1">
      <alignment horizontal="center"/>
    </xf>
    <xf numFmtId="167" fontId="4" fillId="0" borderId="12" xfId="1" applyNumberFormat="1" applyFont="1" applyFill="1" applyBorder="1" applyAlignment="1" applyProtection="1">
      <alignment horizontal="center"/>
      <protection locked="0"/>
    </xf>
    <xf numFmtId="167" fontId="4" fillId="0" borderId="14" xfId="1" applyNumberFormat="1" applyFont="1" applyFill="1" applyBorder="1" applyAlignment="1" applyProtection="1">
      <alignment horizontal="center"/>
      <protection locked="0"/>
    </xf>
    <xf numFmtId="166" fontId="4" fillId="0" borderId="31" xfId="2" applyNumberFormat="1" applyFont="1" applyFill="1" applyBorder="1" applyAlignment="1">
      <alignment horizontal="center"/>
    </xf>
    <xf numFmtId="166" fontId="4" fillId="0" borderId="27" xfId="2" applyNumberFormat="1" applyFont="1" applyFill="1" applyBorder="1" applyAlignment="1">
      <alignment horizontal="center"/>
    </xf>
    <xf numFmtId="166" fontId="4" fillId="0" borderId="54" xfId="2" applyNumberFormat="1" applyFont="1" applyFill="1" applyBorder="1" applyAlignment="1">
      <alignment horizontal="center"/>
    </xf>
    <xf numFmtId="6" fontId="4" fillId="0" borderId="48" xfId="0" applyNumberFormat="1" applyFont="1" applyFill="1" applyBorder="1" applyAlignment="1">
      <alignment horizontal="center"/>
    </xf>
    <xf numFmtId="166" fontId="4" fillId="0" borderId="27" xfId="2" applyNumberFormat="1" applyFont="1" applyFill="1" applyBorder="1" applyAlignment="1" applyProtection="1">
      <alignment horizontal="center"/>
    </xf>
    <xf numFmtId="166" fontId="4" fillId="0" borderId="48" xfId="2" applyNumberFormat="1" applyFont="1" applyFill="1" applyBorder="1" applyAlignment="1" applyProtection="1">
      <alignment horizontal="center"/>
    </xf>
    <xf numFmtId="166" fontId="4" fillId="0" borderId="22" xfId="2" applyNumberFormat="1" applyFont="1" applyFill="1" applyBorder="1" applyAlignment="1">
      <alignment horizontal="center"/>
    </xf>
    <xf numFmtId="166" fontId="4" fillId="0" borderId="76" xfId="2" applyNumberFormat="1" applyFont="1" applyFill="1" applyBorder="1" applyAlignment="1">
      <alignment horizontal="center"/>
    </xf>
    <xf numFmtId="166" fontId="4" fillId="0" borderId="14" xfId="2" applyNumberFormat="1" applyFont="1" applyFill="1" applyBorder="1" applyAlignment="1" applyProtection="1">
      <alignment horizontal="center"/>
      <protection locked="0"/>
    </xf>
    <xf numFmtId="6" fontId="4" fillId="0" borderId="46" xfId="0" applyNumberFormat="1" applyFont="1" applyFill="1" applyBorder="1" applyAlignment="1">
      <alignment horizontal="center"/>
    </xf>
    <xf numFmtId="166" fontId="4" fillId="0" borderId="46" xfId="2" applyNumberFormat="1" applyFont="1" applyFill="1" applyBorder="1" applyAlignment="1" applyProtection="1">
      <alignment horizontal="center"/>
    </xf>
    <xf numFmtId="166" fontId="4" fillId="0" borderId="1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6" xfId="2" applyNumberFormat="1" applyFont="1" applyFill="1" applyBorder="1" applyAlignment="1">
      <alignment horizontal="center"/>
    </xf>
    <xf numFmtId="166" fontId="4" fillId="0" borderId="71" xfId="2" applyNumberFormat="1" applyFont="1" applyFill="1" applyBorder="1" applyAlignment="1">
      <alignment horizontal="center"/>
    </xf>
    <xf numFmtId="166" fontId="4" fillId="0" borderId="36" xfId="2" applyNumberFormat="1" applyFont="1" applyFill="1" applyBorder="1" applyAlignment="1" applyProtection="1">
      <alignment horizontal="center"/>
    </xf>
    <xf numFmtId="6" fontId="4" fillId="0" borderId="47" xfId="0" applyNumberFormat="1" applyFont="1" applyFill="1" applyBorder="1" applyAlignment="1">
      <alignment horizontal="center"/>
    </xf>
    <xf numFmtId="166" fontId="4" fillId="0" borderId="47" xfId="2" applyNumberFormat="1" applyFont="1" applyFill="1" applyBorder="1" applyAlignment="1" applyProtection="1">
      <alignment horizontal="center"/>
    </xf>
    <xf numFmtId="167" fontId="4" fillId="0" borderId="31" xfId="1" applyNumberFormat="1" applyFont="1" applyFill="1" applyBorder="1" applyAlignment="1">
      <alignment horizontal="center"/>
    </xf>
    <xf numFmtId="167" fontId="4" fillId="0" borderId="53" xfId="1" applyNumberFormat="1" applyFont="1" applyFill="1" applyBorder="1" applyAlignment="1">
      <alignment horizontal="center"/>
    </xf>
    <xf numFmtId="167" fontId="4" fillId="0" borderId="82" xfId="1" applyNumberFormat="1" applyFont="1" applyFill="1" applyBorder="1" applyAlignment="1">
      <alignment horizontal="center"/>
    </xf>
    <xf numFmtId="3" fontId="4" fillId="0" borderId="46" xfId="0" applyNumberFormat="1" applyFont="1" applyFill="1" applyBorder="1" applyAlignment="1">
      <alignment horizontal="center"/>
    </xf>
    <xf numFmtId="0" fontId="4" fillId="0" borderId="46" xfId="0" applyFont="1" applyFill="1" applyBorder="1" applyAlignment="1">
      <alignment horizontal="center"/>
    </xf>
    <xf numFmtId="166" fontId="4" fillId="0" borderId="23" xfId="2" applyNumberFormat="1" applyFont="1" applyFill="1" applyBorder="1" applyAlignment="1">
      <alignment horizontal="center"/>
    </xf>
    <xf numFmtId="166" fontId="4" fillId="0" borderId="70" xfId="2" applyNumberFormat="1" applyFont="1" applyFill="1" applyBorder="1" applyAlignment="1">
      <alignment horizontal="center"/>
    </xf>
    <xf numFmtId="166" fontId="4" fillId="0" borderId="18" xfId="2" applyNumberFormat="1" applyFont="1" applyFill="1" applyBorder="1" applyAlignment="1" applyProtection="1">
      <alignment horizontal="center"/>
      <protection locked="0"/>
    </xf>
    <xf numFmtId="166" fontId="4" fillId="0" borderId="49" xfId="2" applyNumberFormat="1" applyFont="1" applyFill="1" applyBorder="1" applyAlignment="1" applyProtection="1">
      <alignment horizontal="center"/>
    </xf>
    <xf numFmtId="166" fontId="4" fillId="0" borderId="49" xfId="2" applyNumberFormat="1" applyFont="1" applyFill="1" applyBorder="1" applyAlignment="1">
      <alignment horizontal="center"/>
    </xf>
    <xf numFmtId="166" fontId="4" fillId="0" borderId="26" xfId="2" applyNumberFormat="1" applyFont="1" applyFill="1" applyBorder="1" applyAlignment="1">
      <alignment horizontal="center"/>
    </xf>
    <xf numFmtId="0" fontId="4" fillId="0" borderId="49" xfId="0" applyFont="1" applyFill="1" applyBorder="1" applyAlignment="1">
      <alignment horizontal="center"/>
    </xf>
    <xf numFmtId="166" fontId="4" fillId="0" borderId="101" xfId="2" applyNumberFormat="1" applyFont="1" applyFill="1" applyBorder="1" applyAlignment="1" applyProtection="1">
      <alignment horizontal="center"/>
    </xf>
    <xf numFmtId="38" fontId="4" fillId="0" borderId="93" xfId="0" applyNumberFormat="1" applyFont="1" applyFill="1" applyBorder="1" applyAlignment="1">
      <alignment horizontal="center"/>
    </xf>
    <xf numFmtId="166" fontId="4" fillId="0" borderId="39" xfId="0" applyNumberFormat="1" applyFont="1" applyFill="1" applyBorder="1" applyAlignment="1">
      <alignment horizontal="center"/>
    </xf>
    <xf numFmtId="166" fontId="4" fillId="0" borderId="49" xfId="0" applyNumberFormat="1" applyFont="1" applyFill="1" applyBorder="1" applyAlignment="1">
      <alignment horizontal="center"/>
    </xf>
    <xf numFmtId="0" fontId="4" fillId="0" borderId="89" xfId="0" applyFont="1" applyFill="1" applyBorder="1" applyAlignment="1">
      <alignment horizontal="center"/>
    </xf>
    <xf numFmtId="3" fontId="0" fillId="0" borderId="83" xfId="0" applyNumberFormat="1" applyFont="1" applyFill="1" applyBorder="1" applyAlignment="1">
      <alignment horizontal="center"/>
    </xf>
    <xf numFmtId="3" fontId="0" fillId="0" borderId="80" xfId="0" applyNumberFormat="1" applyFont="1" applyFill="1" applyBorder="1" applyAlignment="1">
      <alignment horizontal="center"/>
    </xf>
    <xf numFmtId="38" fontId="4" fillId="0" borderId="83" xfId="0" applyNumberFormat="1" applyFont="1" applyFill="1" applyBorder="1" applyAlignment="1">
      <alignment horizontal="center"/>
    </xf>
    <xf numFmtId="167" fontId="4" fillId="0" borderId="87" xfId="1" applyNumberFormat="1" applyFont="1" applyFill="1" applyBorder="1" applyAlignment="1">
      <alignment horizontal="center"/>
    </xf>
    <xf numFmtId="0" fontId="0" fillId="0" borderId="0" xfId="0" applyFont="1" applyFill="1" applyBorder="1"/>
    <xf numFmtId="0" fontId="4" fillId="0" borderId="0" xfId="0" applyFont="1" applyFill="1" applyAlignment="1">
      <alignment horizontal="left" vertical="center"/>
    </xf>
    <xf numFmtId="0" fontId="5" fillId="0" borderId="0" xfId="0" applyFont="1" applyFill="1" applyAlignment="1">
      <alignment horizontal="center"/>
    </xf>
    <xf numFmtId="0" fontId="1" fillId="0" borderId="115" xfId="0" applyFont="1" applyFill="1" applyBorder="1" applyAlignment="1">
      <alignment horizontal="left"/>
    </xf>
    <xf numFmtId="14" fontId="3" fillId="0" borderId="0" xfId="0" applyNumberFormat="1" applyFont="1" applyFill="1" applyAlignment="1" applyProtection="1">
      <alignment horizontal="left"/>
      <protection locked="0"/>
    </xf>
    <xf numFmtId="0" fontId="5" fillId="0" borderId="81" xfId="0" applyFont="1" applyFill="1" applyBorder="1" applyAlignment="1">
      <alignment horizontal="center"/>
    </xf>
    <xf numFmtId="0" fontId="5" fillId="0" borderId="72" xfId="0" applyFont="1" applyFill="1" applyBorder="1" applyAlignment="1">
      <alignment horizontal="centerContinuous"/>
    </xf>
    <xf numFmtId="0" fontId="5" fillId="0" borderId="5" xfId="0" applyFont="1" applyFill="1" applyBorder="1" applyAlignment="1">
      <alignment horizontal="centerContinuous"/>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14" fontId="12" fillId="0" borderId="100" xfId="0" applyNumberFormat="1" applyFont="1" applyFill="1" applyBorder="1" applyAlignment="1" applyProtection="1">
      <alignment horizontal="center" vertical="center"/>
      <protection locked="0"/>
    </xf>
    <xf numFmtId="0" fontId="12" fillId="0" borderId="9" xfId="0" quotePrefix="1" applyFont="1" applyFill="1" applyBorder="1" applyAlignment="1" applyProtection="1">
      <alignment horizontal="center" vertical="center"/>
      <protection locked="0"/>
    </xf>
    <xf numFmtId="16" fontId="12" fillId="0" borderId="9" xfId="0" quotePrefix="1" applyNumberFormat="1" applyFont="1" applyFill="1" applyBorder="1" applyAlignment="1" applyProtection="1">
      <alignment horizontal="center" vertical="center"/>
      <protection locked="0"/>
    </xf>
    <xf numFmtId="16" fontId="12" fillId="0" borderId="81" xfId="0" quotePrefix="1" applyNumberFormat="1" applyFont="1" applyFill="1" applyBorder="1" applyAlignment="1" applyProtection="1">
      <alignment horizontal="center" vertical="center"/>
      <protection locked="0"/>
    </xf>
    <xf numFmtId="16" fontId="12" fillId="0" borderId="80" xfId="0" quotePrefix="1" applyNumberFormat="1" applyFont="1" applyFill="1" applyBorder="1" applyAlignment="1" applyProtection="1">
      <alignment horizontal="center" vertical="center"/>
      <protection locked="0"/>
    </xf>
    <xf numFmtId="16" fontId="12" fillId="0" borderId="5" xfId="0" quotePrefix="1" applyNumberFormat="1" applyFont="1" applyFill="1" applyBorder="1" applyAlignment="1" applyProtection="1">
      <alignment horizontal="center" vertical="center"/>
      <protection locked="0"/>
    </xf>
    <xf numFmtId="16" fontId="12" fillId="0" borderId="72" xfId="0" quotePrefix="1" applyNumberFormat="1" applyFont="1" applyFill="1" applyBorder="1" applyAlignment="1" applyProtection="1">
      <alignment horizontal="center" vertical="center"/>
      <protection locked="0"/>
    </xf>
    <xf numFmtId="0" fontId="15" fillId="0" borderId="116" xfId="0" applyFont="1" applyFill="1" applyBorder="1" applyAlignment="1" applyProtection="1">
      <alignment horizontal="center" vertical="center" wrapText="1"/>
      <protection locked="0"/>
    </xf>
    <xf numFmtId="0" fontId="15" fillId="0" borderId="94" xfId="0" applyFont="1" applyFill="1" applyBorder="1" applyAlignment="1" applyProtection="1">
      <alignment horizontal="center" vertical="center" wrapText="1"/>
      <protection locked="0"/>
    </xf>
    <xf numFmtId="0" fontId="2" fillId="0" borderId="91" xfId="0" applyFont="1" applyFill="1" applyBorder="1"/>
    <xf numFmtId="0" fontId="4" fillId="0" borderId="92" xfId="0" applyFont="1" applyFill="1" applyBorder="1" applyAlignment="1">
      <alignment horizontal="left" indent="2"/>
    </xf>
    <xf numFmtId="38" fontId="4" fillId="0" borderId="27" xfId="0" applyNumberFormat="1" applyFont="1" applyFill="1" applyBorder="1" applyAlignment="1">
      <alignment horizontal="right"/>
    </xf>
    <xf numFmtId="38" fontId="4" fillId="0" borderId="48" xfId="0" applyNumberFormat="1" applyFont="1" applyFill="1" applyBorder="1" applyAlignment="1">
      <alignment horizontal="right"/>
    </xf>
    <xf numFmtId="38" fontId="16" fillId="0" borderId="29" xfId="0" applyNumberFormat="1" applyFont="1" applyFill="1" applyBorder="1" applyAlignment="1">
      <alignment horizontal="right"/>
    </xf>
    <xf numFmtId="38" fontId="16" fillId="0" borderId="30" xfId="0" applyNumberFormat="1" applyFont="1" applyFill="1" applyBorder="1" applyAlignment="1">
      <alignment horizontal="right"/>
    </xf>
    <xf numFmtId="38" fontId="16" fillId="0" borderId="64" xfId="0" applyNumberFormat="1" applyFont="1" applyFill="1" applyBorder="1" applyAlignment="1">
      <alignment horizontal="right"/>
    </xf>
    <xf numFmtId="38" fontId="16" fillId="0" borderId="54" xfId="0" applyNumberFormat="1" applyFont="1" applyFill="1" applyBorder="1" applyAlignment="1">
      <alignment horizontal="right"/>
    </xf>
    <xf numFmtId="38" fontId="16" fillId="0" borderId="27" xfId="0" applyNumberFormat="1" applyFont="1" applyFill="1" applyBorder="1" applyAlignment="1">
      <alignment horizontal="right"/>
    </xf>
    <xf numFmtId="38" fontId="16" fillId="0" borderId="48" xfId="0" applyNumberFormat="1" applyFont="1" applyFill="1" applyBorder="1" applyAlignment="1">
      <alignment horizontal="right"/>
    </xf>
    <xf numFmtId="0" fontId="4" fillId="0" borderId="85" xfId="0" applyFont="1" applyFill="1" applyBorder="1" applyAlignment="1">
      <alignment horizontal="left" indent="2"/>
    </xf>
    <xf numFmtId="38" fontId="4" fillId="0" borderId="35" xfId="0" applyNumberFormat="1" applyFont="1" applyFill="1" applyBorder="1" applyAlignment="1">
      <alignment horizontal="right"/>
    </xf>
    <xf numFmtId="38" fontId="4" fillId="0" borderId="36" xfId="0" applyNumberFormat="1" applyFont="1" applyFill="1" applyBorder="1" applyAlignment="1">
      <alignment horizontal="right"/>
    </xf>
    <xf numFmtId="38" fontId="4" fillId="0" borderId="43" xfId="0" applyNumberFormat="1" applyFont="1" applyFill="1" applyBorder="1" applyAlignment="1">
      <alignment horizontal="right"/>
    </xf>
    <xf numFmtId="38" fontId="4" fillId="0" borderId="71" xfId="0" applyNumberFormat="1" applyFont="1" applyFill="1" applyBorder="1" applyAlignment="1">
      <alignment horizontal="right"/>
    </xf>
    <xf numFmtId="38" fontId="4" fillId="0" borderId="66" xfId="0" applyNumberFormat="1" applyFont="1" applyFill="1" applyBorder="1" applyAlignment="1">
      <alignment horizontal="right"/>
    </xf>
    <xf numFmtId="38" fontId="4" fillId="0" borderId="47" xfId="0" applyNumberFormat="1" applyFont="1" applyFill="1" applyBorder="1" applyAlignment="1">
      <alignment horizontal="right"/>
    </xf>
    <xf numFmtId="38" fontId="4" fillId="0" borderId="85" xfId="0" applyNumberFormat="1" applyFont="1" applyFill="1" applyBorder="1" applyAlignment="1">
      <alignment horizontal="right"/>
    </xf>
    <xf numFmtId="38" fontId="4" fillId="0" borderId="117" xfId="0" applyNumberFormat="1" applyFont="1" applyFill="1" applyBorder="1" applyAlignment="1">
      <alignment horizontal="right"/>
    </xf>
    <xf numFmtId="0" fontId="2" fillId="0" borderId="92" xfId="0" applyFont="1" applyFill="1" applyBorder="1"/>
    <xf numFmtId="38" fontId="4" fillId="0" borderId="29" xfId="0" applyNumberFormat="1" applyFont="1" applyFill="1" applyBorder="1" applyAlignment="1">
      <alignment horizontal="center"/>
    </xf>
    <xf numFmtId="38" fontId="4" fillId="0" borderId="14" xfId="0" applyNumberFormat="1" applyFont="1" applyFill="1" applyBorder="1" applyAlignment="1">
      <alignment horizontal="right"/>
    </xf>
    <xf numFmtId="38" fontId="16" fillId="0" borderId="17" xfId="0" applyNumberFormat="1" applyFont="1" applyFill="1" applyBorder="1" applyAlignment="1">
      <alignment horizontal="right"/>
    </xf>
    <xf numFmtId="38" fontId="16" fillId="0" borderId="12" xfId="0" applyNumberFormat="1" applyFont="1" applyFill="1" applyBorder="1" applyAlignment="1">
      <alignment horizontal="right"/>
    </xf>
    <xf numFmtId="38" fontId="16" fillId="0" borderId="62" xfId="0" applyNumberFormat="1" applyFont="1" applyFill="1" applyBorder="1" applyAlignment="1">
      <alignment horizontal="right"/>
    </xf>
    <xf numFmtId="38" fontId="16" fillId="0" borderId="76" xfId="0" applyNumberFormat="1" applyFont="1" applyFill="1" applyBorder="1" applyAlignment="1">
      <alignment horizontal="right"/>
    </xf>
    <xf numFmtId="38" fontId="16" fillId="0" borderId="14" xfId="0" applyNumberFormat="1" applyFont="1" applyFill="1" applyBorder="1" applyAlignment="1">
      <alignment horizontal="right"/>
    </xf>
    <xf numFmtId="38" fontId="4" fillId="0" borderId="22" xfId="0" applyNumberFormat="1" applyFont="1" applyFill="1" applyBorder="1" applyAlignment="1">
      <alignment horizontal="right"/>
    </xf>
    <xf numFmtId="38" fontId="4" fillId="0" borderId="42" xfId="0" applyNumberFormat="1" applyFont="1" applyFill="1" applyBorder="1" applyAlignment="1">
      <alignment horizontal="right"/>
    </xf>
    <xf numFmtId="38" fontId="4" fillId="0" borderId="46" xfId="0" applyNumberFormat="1" applyFont="1" applyFill="1" applyBorder="1" applyAlignment="1">
      <alignment horizontal="right"/>
    </xf>
    <xf numFmtId="38" fontId="4" fillId="0" borderId="73" xfId="0" applyNumberFormat="1" applyFont="1" applyFill="1" applyBorder="1" applyAlignment="1">
      <alignment horizontal="right"/>
    </xf>
    <xf numFmtId="0" fontId="2" fillId="0" borderId="73" xfId="0" applyFont="1" applyFill="1" applyBorder="1"/>
    <xf numFmtId="6" fontId="4" fillId="0" borderId="31" xfId="0" applyNumberFormat="1" applyFont="1" applyFill="1" applyBorder="1" applyAlignment="1">
      <alignment horizontal="right"/>
    </xf>
    <xf numFmtId="6" fontId="4" fillId="0" borderId="27" xfId="0" applyNumberFormat="1" applyFont="1" applyFill="1" applyBorder="1" applyAlignment="1">
      <alignment horizontal="right"/>
    </xf>
    <xf numFmtId="6" fontId="4" fillId="0" borderId="65" xfId="0" applyNumberFormat="1" applyFont="1" applyFill="1" applyBorder="1" applyAlignment="1">
      <alignment horizontal="right"/>
    </xf>
    <xf numFmtId="6" fontId="4" fillId="0" borderId="54" xfId="0" applyNumberFormat="1" applyFont="1" applyFill="1" applyBorder="1" applyAlignment="1">
      <alignment horizontal="right"/>
    </xf>
    <xf numFmtId="6" fontId="4" fillId="0" borderId="22" xfId="2" applyNumberFormat="1" applyFont="1" applyFill="1" applyBorder="1" applyAlignment="1">
      <alignment horizontal="right"/>
    </xf>
    <xf numFmtId="6" fontId="4" fillId="0" borderId="76" xfId="2" applyNumberFormat="1" applyFont="1" applyFill="1" applyBorder="1" applyAlignment="1">
      <alignment horizontal="right"/>
    </xf>
    <xf numFmtId="6" fontId="4" fillId="0" borderId="14" xfId="0" applyNumberFormat="1" applyFont="1" applyFill="1" applyBorder="1" applyAlignment="1">
      <alignment horizontal="right"/>
    </xf>
    <xf numFmtId="6" fontId="4" fillId="0" borderId="46" xfId="0" applyNumberFormat="1" applyFont="1" applyFill="1" applyBorder="1" applyAlignment="1">
      <alignment horizontal="right"/>
    </xf>
    <xf numFmtId="6" fontId="4" fillId="0" borderId="76" xfId="0" applyNumberFormat="1" applyFont="1" applyFill="1" applyBorder="1" applyAlignment="1">
      <alignment horizontal="right"/>
    </xf>
    <xf numFmtId="6" fontId="4" fillId="0" borderId="42" xfId="0" applyNumberFormat="1" applyFont="1" applyFill="1" applyBorder="1" applyAlignment="1">
      <alignment horizontal="right"/>
    </xf>
    <xf numFmtId="6" fontId="4" fillId="0" borderId="73" xfId="0" applyNumberFormat="1" applyFont="1" applyFill="1" applyBorder="1" applyAlignment="1">
      <alignment horizontal="right"/>
    </xf>
    <xf numFmtId="6" fontId="17" fillId="0" borderId="22" xfId="2" applyNumberFormat="1" applyFont="1" applyFill="1" applyBorder="1" applyAlignment="1">
      <alignment horizontal="right"/>
    </xf>
    <xf numFmtId="6" fontId="17" fillId="0" borderId="42" xfId="2" applyNumberFormat="1" applyFont="1" applyFill="1" applyBorder="1" applyAlignment="1">
      <alignment horizontal="right"/>
    </xf>
    <xf numFmtId="6" fontId="17" fillId="0" borderId="76" xfId="2" applyNumberFormat="1" applyFont="1" applyFill="1" applyBorder="1" applyAlignment="1">
      <alignment horizontal="right"/>
    </xf>
    <xf numFmtId="6" fontId="16" fillId="0" borderId="14" xfId="0" applyNumberFormat="1" applyFont="1" applyFill="1" applyBorder="1" applyAlignment="1">
      <alignment horizontal="right"/>
    </xf>
    <xf numFmtId="6" fontId="16" fillId="0" borderId="46" xfId="0" applyNumberFormat="1" applyFont="1" applyFill="1" applyBorder="1" applyAlignment="1">
      <alignment horizontal="right"/>
    </xf>
    <xf numFmtId="6" fontId="16" fillId="0" borderId="76" xfId="0" applyNumberFormat="1" applyFont="1" applyFill="1" applyBorder="1" applyAlignment="1">
      <alignment horizontal="right"/>
    </xf>
    <xf numFmtId="6" fontId="16" fillId="0" borderId="42" xfId="0" applyNumberFormat="1" applyFont="1" applyFill="1" applyBorder="1" applyAlignment="1">
      <alignment horizontal="right"/>
    </xf>
    <xf numFmtId="6" fontId="16" fillId="0" borderId="73" xfId="0" applyNumberFormat="1" applyFont="1" applyFill="1" applyBorder="1" applyAlignment="1">
      <alignment horizontal="right"/>
    </xf>
    <xf numFmtId="4" fontId="18" fillId="0" borderId="0" xfId="0" applyNumberFormat="1" applyFont="1" applyFill="1"/>
    <xf numFmtId="4" fontId="18" fillId="0" borderId="95" xfId="0" applyNumberFormat="1" applyFont="1" applyFill="1" applyBorder="1"/>
    <xf numFmtId="6" fontId="16" fillId="0" borderId="22" xfId="2" applyNumberFormat="1" applyFont="1" applyFill="1" applyBorder="1" applyAlignment="1">
      <alignment horizontal="right"/>
    </xf>
    <xf numFmtId="6" fontId="16" fillId="0" borderId="42" xfId="2" applyNumberFormat="1" applyFont="1" applyFill="1" applyBorder="1" applyAlignment="1">
      <alignment horizontal="right"/>
    </xf>
    <xf numFmtId="6" fontId="16" fillId="0" borderId="76" xfId="2" applyNumberFormat="1" applyFont="1" applyFill="1" applyBorder="1" applyAlignment="1">
      <alignment horizontal="right"/>
    </xf>
    <xf numFmtId="6" fontId="4" fillId="0" borderId="35" xfId="2" applyNumberFormat="1" applyFont="1" applyFill="1" applyBorder="1" applyAlignment="1">
      <alignment horizontal="right"/>
    </xf>
    <xf numFmtId="6" fontId="4" fillId="0" borderId="36" xfId="0" applyNumberFormat="1" applyFont="1" applyFill="1" applyBorder="1" applyAlignment="1">
      <alignment horizontal="right"/>
    </xf>
    <xf numFmtId="6" fontId="4" fillId="0" borderId="47" xfId="0" applyNumberFormat="1" applyFont="1" applyFill="1" applyBorder="1" applyAlignment="1">
      <alignment horizontal="right"/>
    </xf>
    <xf numFmtId="6" fontId="4" fillId="0" borderId="71" xfId="0" applyNumberFormat="1" applyFont="1" applyFill="1" applyBorder="1" applyAlignment="1">
      <alignment horizontal="right"/>
    </xf>
    <xf numFmtId="6" fontId="4" fillId="0" borderId="43" xfId="0" applyNumberFormat="1" applyFont="1" applyFill="1" applyBorder="1" applyAlignment="1">
      <alignment horizontal="right"/>
    </xf>
    <xf numFmtId="6" fontId="4" fillId="0" borderId="85" xfId="0" applyNumberFormat="1" applyFont="1" applyFill="1" applyBorder="1" applyAlignment="1">
      <alignment horizontal="right"/>
    </xf>
    <xf numFmtId="38" fontId="16" fillId="0" borderId="22" xfId="0" applyNumberFormat="1" applyFont="1" applyFill="1" applyBorder="1" applyAlignment="1">
      <alignment horizontal="right"/>
    </xf>
    <xf numFmtId="38" fontId="16" fillId="0" borderId="42" xfId="0" applyNumberFormat="1" applyFont="1" applyFill="1" applyBorder="1" applyAlignment="1">
      <alignment horizontal="right"/>
    </xf>
    <xf numFmtId="0" fontId="4" fillId="0" borderId="22" xfId="0" applyFont="1" applyFill="1" applyBorder="1" applyAlignment="1">
      <alignment horizontal="right"/>
    </xf>
    <xf numFmtId="0" fontId="4" fillId="0" borderId="14" xfId="0" applyFont="1" applyFill="1" applyBorder="1" applyAlignment="1">
      <alignment horizontal="right"/>
    </xf>
    <xf numFmtId="0" fontId="4" fillId="0" borderId="42" xfId="0" applyFont="1" applyFill="1" applyBorder="1" applyAlignment="1">
      <alignment horizontal="right"/>
    </xf>
    <xf numFmtId="0" fontId="4" fillId="0" borderId="76" xfId="0" applyFont="1" applyFill="1" applyBorder="1" applyAlignment="1">
      <alignment horizontal="right"/>
    </xf>
    <xf numFmtId="6" fontId="16" fillId="0" borderId="18" xfId="0" applyNumberFormat="1" applyFont="1" applyFill="1" applyBorder="1"/>
    <xf numFmtId="6" fontId="16" fillId="0" borderId="49" xfId="0" applyNumberFormat="1" applyFont="1" applyFill="1" applyBorder="1"/>
    <xf numFmtId="6" fontId="16" fillId="0" borderId="70" xfId="0" applyNumberFormat="1" applyFont="1" applyFill="1" applyBorder="1"/>
    <xf numFmtId="6" fontId="16" fillId="0" borderId="39" xfId="0" applyNumberFormat="1" applyFont="1" applyFill="1" applyBorder="1"/>
    <xf numFmtId="6" fontId="16" fillId="0" borderId="84" xfId="0" applyNumberFormat="1" applyFont="1" applyFill="1" applyBorder="1"/>
    <xf numFmtId="6" fontId="4" fillId="0" borderId="23" xfId="0" applyNumberFormat="1" applyFont="1" applyFill="1" applyBorder="1" applyAlignment="1">
      <alignment horizontal="right"/>
    </xf>
    <xf numFmtId="6" fontId="4" fillId="0" borderId="18" xfId="0" applyNumberFormat="1" applyFont="1" applyFill="1" applyBorder="1" applyAlignment="1">
      <alignment horizontal="right"/>
    </xf>
    <xf numFmtId="6" fontId="4" fillId="0" borderId="39" xfId="0" applyNumberFormat="1" applyFont="1" applyFill="1" applyBorder="1" applyAlignment="1">
      <alignment horizontal="right"/>
    </xf>
    <xf numFmtId="6" fontId="4" fillId="0" borderId="70" xfId="0" applyNumberFormat="1" applyFont="1" applyFill="1" applyBorder="1" applyAlignment="1">
      <alignment horizontal="right"/>
    </xf>
    <xf numFmtId="0" fontId="2" fillId="0" borderId="84" xfId="0" applyFont="1" applyFill="1" applyBorder="1"/>
    <xf numFmtId="6" fontId="4" fillId="0" borderId="16" xfId="0" applyNumberFormat="1" applyFont="1" applyFill="1" applyBorder="1" applyAlignment="1">
      <alignment horizontal="center" wrapText="1"/>
    </xf>
    <xf numFmtId="6" fontId="4" fillId="0" borderId="66" xfId="2" applyNumberFormat="1" applyFont="1" applyFill="1" applyBorder="1" applyAlignment="1">
      <alignment horizontal="right"/>
    </xf>
    <xf numFmtId="0" fontId="2" fillId="0" borderId="95" xfId="0" applyFont="1" applyFill="1" applyBorder="1"/>
    <xf numFmtId="6" fontId="4" fillId="0" borderId="32" xfId="2" applyNumberFormat="1" applyFont="1" applyFill="1" applyBorder="1" applyAlignment="1">
      <alignment horizontal="right"/>
    </xf>
    <xf numFmtId="6" fontId="4" fillId="0" borderId="67" xfId="2" applyNumberFormat="1" applyFont="1" applyFill="1" applyBorder="1" applyAlignment="1">
      <alignment horizontal="right"/>
    </xf>
    <xf numFmtId="6" fontId="4" fillId="0" borderId="56" xfId="2" applyNumberFormat="1" applyFont="1" applyFill="1" applyBorder="1" applyAlignment="1">
      <alignment horizontal="right"/>
    </xf>
    <xf numFmtId="6" fontId="4" fillId="0" borderId="33" xfId="0" applyNumberFormat="1" applyFont="1" applyFill="1" applyBorder="1" applyAlignment="1">
      <alignment horizontal="right"/>
    </xf>
    <xf numFmtId="6" fontId="4" fillId="0" borderId="34" xfId="0" applyNumberFormat="1" applyFont="1" applyFill="1" applyBorder="1" applyAlignment="1">
      <alignment horizontal="right"/>
    </xf>
    <xf numFmtId="6" fontId="4" fillId="0" borderId="55" xfId="0" applyNumberFormat="1" applyFont="1" applyFill="1" applyBorder="1" applyAlignment="1">
      <alignment horizontal="right"/>
    </xf>
    <xf numFmtId="6" fontId="4" fillId="0" borderId="56" xfId="0" applyNumberFormat="1" applyFont="1" applyFill="1" applyBorder="1" applyAlignment="1">
      <alignment horizontal="right"/>
    </xf>
    <xf numFmtId="6" fontId="4" fillId="0" borderId="0" xfId="0" applyNumberFormat="1" applyFont="1" applyFill="1" applyAlignment="1">
      <alignment horizontal="right"/>
    </xf>
    <xf numFmtId="6" fontId="4" fillId="0" borderId="95" xfId="0" applyNumberFormat="1" applyFont="1" applyFill="1" applyBorder="1" applyAlignment="1">
      <alignment horizontal="right"/>
    </xf>
    <xf numFmtId="4" fontId="4" fillId="0" borderId="18" xfId="0" applyNumberFormat="1" applyFont="1" applyFill="1" applyBorder="1" applyAlignment="1">
      <alignment horizontal="right"/>
    </xf>
    <xf numFmtId="4" fontId="4" fillId="0" borderId="39" xfId="0" applyNumberFormat="1" applyFont="1" applyFill="1" applyBorder="1" applyAlignment="1">
      <alignment horizontal="right"/>
    </xf>
    <xf numFmtId="4" fontId="4" fillId="0" borderId="84" xfId="0" applyNumberFormat="1" applyFont="1" applyFill="1" applyBorder="1" applyAlignment="1">
      <alignment horizontal="right"/>
    </xf>
    <xf numFmtId="38" fontId="4" fillId="0" borderId="70" xfId="1" applyNumberFormat="1" applyFont="1" applyFill="1" applyBorder="1" applyAlignment="1">
      <alignment horizontal="right"/>
    </xf>
    <xf numFmtId="38" fontId="17" fillId="0" borderId="70" xfId="1" applyNumberFormat="1" applyFont="1" applyFill="1" applyBorder="1" applyAlignment="1">
      <alignment horizontal="right"/>
    </xf>
    <xf numFmtId="38" fontId="4" fillId="0" borderId="71" xfId="1" applyNumberFormat="1" applyFont="1" applyFill="1" applyBorder="1" applyAlignment="1">
      <alignment horizontal="right"/>
    </xf>
    <xf numFmtId="0" fontId="2" fillId="0" borderId="118" xfId="0" applyFont="1" applyFill="1" applyBorder="1"/>
    <xf numFmtId="6" fontId="4" fillId="0" borderId="32" xfId="0" applyNumberFormat="1" applyFont="1" applyFill="1" applyBorder="1" applyAlignment="1">
      <alignment horizontal="right"/>
    </xf>
    <xf numFmtId="6" fontId="4" fillId="0" borderId="67" xfId="0" applyNumberFormat="1" applyFont="1" applyFill="1" applyBorder="1" applyAlignment="1">
      <alignment horizontal="right"/>
    </xf>
    <xf numFmtId="6" fontId="4" fillId="0" borderId="33" xfId="0" applyNumberFormat="1" applyFont="1" applyFill="1" applyBorder="1" applyAlignment="1">
      <alignment horizontal="right" wrapText="1"/>
    </xf>
    <xf numFmtId="0" fontId="4" fillId="0" borderId="0" xfId="0" applyFont="1" applyFill="1" applyAlignment="1">
      <alignment horizontal="center"/>
    </xf>
    <xf numFmtId="169" fontId="4" fillId="0" borderId="18" xfId="0" applyNumberFormat="1" applyFont="1" applyFill="1" applyBorder="1" applyAlignment="1">
      <alignment horizontal="center"/>
    </xf>
    <xf numFmtId="169" fontId="4" fillId="0" borderId="39" xfId="0" applyNumberFormat="1" applyFont="1" applyFill="1" applyBorder="1" applyAlignment="1">
      <alignment horizontal="center"/>
    </xf>
    <xf numFmtId="169" fontId="4" fillId="0" borderId="70" xfId="0" applyNumberFormat="1" applyFont="1" applyFill="1" applyBorder="1" applyAlignment="1">
      <alignment horizontal="center"/>
    </xf>
    <xf numFmtId="6" fontId="17" fillId="0" borderId="23" xfId="2" applyNumberFormat="1" applyFont="1" applyFill="1" applyBorder="1" applyAlignment="1">
      <alignment horizontal="right"/>
    </xf>
    <xf numFmtId="169" fontId="4" fillId="0" borderId="36" xfId="0" applyNumberFormat="1" applyFont="1" applyFill="1" applyBorder="1" applyAlignment="1">
      <alignment horizontal="center"/>
    </xf>
    <xf numFmtId="169" fontId="4" fillId="0" borderId="43" xfId="0" applyNumberFormat="1" applyFont="1" applyFill="1" applyBorder="1" applyAlignment="1">
      <alignment horizontal="center"/>
    </xf>
    <xf numFmtId="169" fontId="4" fillId="0" borderId="71" xfId="0" applyNumberFormat="1" applyFont="1" applyFill="1" applyBorder="1" applyAlignment="1">
      <alignment horizontal="center"/>
    </xf>
    <xf numFmtId="38" fontId="4" fillId="0" borderId="29" xfId="1" applyNumberFormat="1" applyFont="1" applyFill="1" applyBorder="1" applyAlignment="1">
      <alignment horizontal="right"/>
    </xf>
    <xf numFmtId="38" fontId="17" fillId="0" borderId="29" xfId="1" applyNumberFormat="1" applyFont="1" applyFill="1" applyBorder="1" applyAlignment="1">
      <alignment horizontal="right"/>
    </xf>
    <xf numFmtId="0" fontId="18" fillId="0" borderId="65" xfId="0" applyFont="1" applyFill="1" applyBorder="1" applyAlignment="1">
      <alignment horizontal="center"/>
    </xf>
    <xf numFmtId="0" fontId="18" fillId="0" borderId="92" xfId="0" applyFont="1" applyFill="1" applyBorder="1" applyAlignment="1">
      <alignment horizontal="center"/>
    </xf>
    <xf numFmtId="0" fontId="18" fillId="0" borderId="65" xfId="0" applyFont="1" applyFill="1" applyBorder="1"/>
    <xf numFmtId="0" fontId="2" fillId="0" borderId="119" xfId="0" applyFont="1" applyFill="1" applyBorder="1"/>
    <xf numFmtId="0" fontId="2" fillId="0" borderId="119" xfId="0" applyFont="1" applyFill="1" applyBorder="1" applyAlignment="1">
      <alignment wrapText="1"/>
    </xf>
    <xf numFmtId="0" fontId="4" fillId="0" borderId="120" xfId="0" applyFont="1" applyFill="1" applyBorder="1"/>
    <xf numFmtId="0" fontId="0" fillId="0" borderId="0" xfId="0" applyFill="1"/>
    <xf numFmtId="0" fontId="18" fillId="0" borderId="0" xfId="0" applyFont="1" applyFill="1"/>
    <xf numFmtId="0" fontId="18" fillId="0" borderId="0" xfId="0" applyFont="1" applyFill="1" applyAlignment="1">
      <alignment horizontal="center"/>
    </xf>
    <xf numFmtId="0" fontId="4" fillId="0" borderId="0" xfId="0" applyFont="1" applyFill="1" applyAlignment="1">
      <alignment wrapText="1"/>
    </xf>
    <xf numFmtId="6" fontId="18" fillId="0" borderId="0" xfId="0" applyNumberFormat="1" applyFont="1" applyFill="1"/>
    <xf numFmtId="0" fontId="0" fillId="0" borderId="0" xfId="0" applyFill="1" applyAlignment="1">
      <alignment wrapText="1"/>
    </xf>
    <xf numFmtId="0" fontId="19" fillId="0" borderId="0" xfId="0" applyFont="1" applyFill="1" applyAlignment="1">
      <alignment horizontal="center"/>
    </xf>
    <xf numFmtId="0" fontId="2" fillId="0" borderId="0" xfId="0" applyFont="1" applyFill="1" applyAlignment="1">
      <alignment wrapText="1"/>
    </xf>
    <xf numFmtId="0" fontId="19" fillId="0" borderId="0" xfId="0" applyFont="1" applyFill="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38" xfId="0" applyFont="1" applyFill="1" applyBorder="1" applyAlignment="1" applyProtection="1">
      <alignment horizontal="left"/>
      <protection locked="0"/>
    </xf>
    <xf numFmtId="0" fontId="9" fillId="0" borderId="38" xfId="0" applyFont="1" applyFill="1" applyBorder="1" applyAlignment="1">
      <alignment horizontal="left"/>
    </xf>
    <xf numFmtId="14" fontId="9" fillId="0" borderId="2" xfId="0" applyNumberFormat="1" applyFont="1" applyFill="1" applyBorder="1" applyAlignment="1" applyProtection="1">
      <alignment horizontal="left"/>
      <protection locked="0"/>
    </xf>
    <xf numFmtId="0" fontId="9" fillId="0" borderId="2" xfId="0" applyFont="1" applyFill="1" applyBorder="1" applyAlignment="1">
      <alignment horizontal="left"/>
    </xf>
    <xf numFmtId="0" fontId="8" fillId="0" borderId="38" xfId="0" applyFont="1" applyFill="1" applyBorder="1" applyAlignment="1" applyProtection="1">
      <alignment horizontal="left"/>
      <protection locked="0"/>
    </xf>
    <xf numFmtId="0" fontId="5" fillId="0" borderId="5" xfId="0" applyFont="1" applyBorder="1" applyAlignment="1">
      <alignment horizontal="center"/>
    </xf>
    <xf numFmtId="0" fontId="5" fillId="0" borderId="81" xfId="0" applyFont="1" applyBorder="1" applyAlignment="1">
      <alignment horizontal="center"/>
    </xf>
    <xf numFmtId="0" fontId="5" fillId="0" borderId="80" xfId="0" applyFont="1" applyBorder="1" applyAlignment="1">
      <alignment horizontal="center"/>
    </xf>
    <xf numFmtId="0" fontId="2" fillId="2" borderId="37" xfId="0" applyFont="1" applyFill="1" applyBorder="1" applyAlignment="1">
      <alignment horizontal="center" vertical="center"/>
    </xf>
    <xf numFmtId="0" fontId="2" fillId="2" borderId="0" xfId="0" applyFont="1" applyFill="1" applyAlignment="1">
      <alignment horizontal="center" vertical="center"/>
    </xf>
    <xf numFmtId="0" fontId="12" fillId="0" borderId="38" xfId="0" applyFont="1" applyFill="1" applyBorder="1" applyAlignment="1" applyProtection="1">
      <alignment horizontal="left"/>
      <protection locked="0"/>
    </xf>
    <xf numFmtId="0" fontId="1" fillId="0" borderId="38" xfId="0" applyFont="1" applyFill="1" applyBorder="1" applyAlignment="1">
      <alignment horizontal="left"/>
    </xf>
    <xf numFmtId="15" fontId="12" fillId="0" borderId="2" xfId="0" quotePrefix="1" applyNumberFormat="1" applyFont="1" applyFill="1" applyBorder="1" applyAlignment="1" applyProtection="1">
      <alignment horizontal="left"/>
      <protection locked="0"/>
    </xf>
    <xf numFmtId="0" fontId="1" fillId="0" borderId="2" xfId="0" applyFont="1" applyFill="1" applyBorder="1" applyAlignment="1">
      <alignment horizontal="left"/>
    </xf>
    <xf numFmtId="0" fontId="5" fillId="0" borderId="5" xfId="0" applyFont="1" applyFill="1" applyBorder="1" applyAlignment="1">
      <alignment horizontal="center"/>
    </xf>
    <xf numFmtId="0" fontId="5" fillId="0" borderId="81" xfId="0" applyFont="1" applyFill="1" applyBorder="1" applyAlignment="1">
      <alignment horizontal="center"/>
    </xf>
    <xf numFmtId="0" fontId="5" fillId="0" borderId="80"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EEB9-ECB7-49BB-9756-4A9D17E156D9}">
  <sheetPr codeName="Sheet1"/>
  <dimension ref="A1:CE159"/>
  <sheetViews>
    <sheetView zoomScale="70" zoomScaleNormal="70" workbookViewId="0">
      <pane xSplit="2" ySplit="8" topLeftCell="BD118" activePane="bottomRight" state="frozen"/>
      <selection pane="topRight" activeCell="C1" sqref="C1"/>
      <selection pane="bottomLeft" activeCell="A9" sqref="A9"/>
      <selection pane="bottomRight" activeCell="BS132" sqref="BS132"/>
    </sheetView>
  </sheetViews>
  <sheetFormatPr defaultColWidth="12" defaultRowHeight="15" x14ac:dyDescent="0.25"/>
  <cols>
    <col min="1" max="1" width="3.85546875" style="2" bestFit="1" customWidth="1"/>
    <col min="2" max="2" width="42.5703125" style="802" customWidth="1"/>
    <col min="3" max="9" width="14.28515625" style="802" customWidth="1"/>
    <col min="10" max="32" width="14.28515625" style="802" bestFit="1" customWidth="1"/>
    <col min="33" max="33" width="14.85546875" style="802" bestFit="1" customWidth="1"/>
    <col min="34" max="60" width="14.85546875" style="802" customWidth="1"/>
    <col min="61" max="69" width="15.42578125" style="802" customWidth="1"/>
    <col min="70" max="72" width="15.42578125" style="2" customWidth="1"/>
    <col min="73" max="74" width="14.28515625" style="2" bestFit="1" customWidth="1"/>
    <col min="75" max="78" width="13.85546875" style="2" bestFit="1" customWidth="1"/>
    <col min="79" max="82" width="14.42578125" style="2" bestFit="1" customWidth="1"/>
    <col min="83" max="83" width="12.5703125" style="2" customWidth="1"/>
    <col min="84" max="16384" width="12" style="2"/>
  </cols>
  <sheetData>
    <row r="1" spans="1:83"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2"/>
      <c r="CB1" s="22"/>
      <c r="CC1" s="23"/>
      <c r="CD1" s="23"/>
      <c r="CE1" s="206"/>
    </row>
    <row r="2" spans="1:83" ht="27.6" customHeight="1" thickTop="1" thickBot="1" x14ac:dyDescent="0.3">
      <c r="B2" s="555" t="s">
        <v>0</v>
      </c>
      <c r="C2" s="1094" t="s">
        <v>65</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3"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3"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3" ht="15.75" thickTop="1" x14ac:dyDescent="0.25">
      <c r="B5" s="555"/>
      <c r="C5" s="559"/>
      <c r="D5" s="559"/>
      <c r="E5" s="559"/>
      <c r="F5" s="556"/>
      <c r="G5" s="557"/>
      <c r="H5" s="556"/>
      <c r="I5" s="557"/>
      <c r="J5" s="556"/>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7"/>
      <c r="BS5" s="7"/>
      <c r="BT5" s="7"/>
      <c r="BU5" s="7"/>
      <c r="BV5" s="9"/>
    </row>
    <row r="6" spans="1:83"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10"/>
      <c r="BS6" s="10"/>
      <c r="BT6" s="10"/>
      <c r="BU6" s="10"/>
      <c r="BV6" s="12"/>
    </row>
    <row r="7" spans="1:83" s="3" customFormat="1" ht="15.75" thickBot="1" x14ac:dyDescent="0.3">
      <c r="B7" s="566"/>
      <c r="C7" s="567">
        <v>2019</v>
      </c>
      <c r="D7" s="568"/>
      <c r="E7" s="568"/>
      <c r="F7" s="568"/>
      <c r="G7" s="568"/>
      <c r="H7" s="568"/>
      <c r="I7" s="568"/>
      <c r="J7" s="568"/>
      <c r="K7" s="568"/>
      <c r="L7" s="568"/>
      <c r="M7" s="568"/>
      <c r="N7" s="569"/>
      <c r="O7" s="567">
        <v>2020</v>
      </c>
      <c r="P7" s="568"/>
      <c r="Q7" s="568"/>
      <c r="R7" s="568"/>
      <c r="S7" s="568"/>
      <c r="T7" s="568"/>
      <c r="U7" s="569"/>
      <c r="V7" s="570"/>
      <c r="W7" s="570"/>
      <c r="X7" s="571"/>
      <c r="Y7" s="572">
        <v>2021</v>
      </c>
      <c r="Z7" s="570"/>
      <c r="AA7" s="570"/>
      <c r="AB7" s="570"/>
      <c r="AC7" s="570"/>
      <c r="AD7" s="570"/>
      <c r="AE7" s="570"/>
      <c r="AF7" s="570"/>
      <c r="AG7" s="570"/>
      <c r="AH7" s="570"/>
      <c r="AI7" s="570"/>
      <c r="AJ7" s="570"/>
      <c r="AK7" s="573">
        <v>2022</v>
      </c>
      <c r="AL7" s="570"/>
      <c r="AM7" s="570"/>
      <c r="AN7" s="570"/>
      <c r="AO7" s="570"/>
      <c r="AP7" s="570"/>
      <c r="AQ7" s="570"/>
      <c r="AR7" s="570"/>
      <c r="AS7" s="570"/>
      <c r="AT7" s="570"/>
      <c r="AU7" s="570"/>
      <c r="AV7" s="570"/>
      <c r="AW7" s="573">
        <v>2023</v>
      </c>
      <c r="AX7" s="570"/>
      <c r="AY7" s="570"/>
      <c r="AZ7" s="570"/>
      <c r="BA7" s="570"/>
      <c r="BB7" s="570"/>
      <c r="BC7" s="570"/>
      <c r="BD7" s="570"/>
      <c r="BE7" s="570"/>
      <c r="BF7" s="570"/>
      <c r="BG7" s="570"/>
      <c r="BH7" s="572"/>
      <c r="BI7" s="570">
        <v>2024</v>
      </c>
      <c r="BJ7" s="570"/>
      <c r="BK7" s="570"/>
      <c r="BL7" s="570"/>
      <c r="BM7" s="570"/>
      <c r="BN7" s="570"/>
      <c r="BO7" s="570"/>
      <c r="BP7" s="570"/>
      <c r="BQ7" s="570"/>
      <c r="BR7" s="187"/>
      <c r="BS7" s="187"/>
      <c r="BT7" s="187"/>
      <c r="BU7" s="13" t="s">
        <v>15</v>
      </c>
      <c r="BV7" s="14"/>
      <c r="BW7" s="14"/>
      <c r="BX7" s="14"/>
      <c r="BY7" s="14"/>
      <c r="BZ7" s="14"/>
      <c r="CA7" s="14"/>
      <c r="CB7" s="16"/>
      <c r="CC7" s="15"/>
      <c r="CD7" s="15"/>
      <c r="CE7" s="207"/>
    </row>
    <row r="8" spans="1:83" ht="15.75" thickBot="1" x14ac:dyDescent="0.3">
      <c r="B8" s="574"/>
      <c r="C8" s="575" t="s">
        <v>9</v>
      </c>
      <c r="D8" s="576" t="s">
        <v>10</v>
      </c>
      <c r="E8" s="576" t="s">
        <v>16</v>
      </c>
      <c r="F8" s="576" t="s">
        <v>11</v>
      </c>
      <c r="G8" s="576" t="s">
        <v>17</v>
      </c>
      <c r="H8" s="576" t="s">
        <v>3</v>
      </c>
      <c r="I8" s="576" t="s">
        <v>13</v>
      </c>
      <c r="J8" s="576" t="s">
        <v>4</v>
      </c>
      <c r="K8" s="576" t="s">
        <v>5</v>
      </c>
      <c r="L8" s="576" t="s">
        <v>6</v>
      </c>
      <c r="M8" s="576" t="s">
        <v>7</v>
      </c>
      <c r="N8" s="577" t="s">
        <v>8</v>
      </c>
      <c r="O8" s="575" t="s">
        <v>9</v>
      </c>
      <c r="P8" s="576" t="s">
        <v>10</v>
      </c>
      <c r="Q8" s="576" t="s">
        <v>16</v>
      </c>
      <c r="R8" s="576" t="s">
        <v>11</v>
      </c>
      <c r="S8" s="576" t="s">
        <v>12</v>
      </c>
      <c r="T8" s="576" t="s">
        <v>3</v>
      </c>
      <c r="U8" s="577" t="s">
        <v>13</v>
      </c>
      <c r="V8" s="578" t="s">
        <v>4</v>
      </c>
      <c r="W8" s="578" t="s">
        <v>5</v>
      </c>
      <c r="X8" s="579" t="s">
        <v>6</v>
      </c>
      <c r="Y8" s="578" t="s">
        <v>7</v>
      </c>
      <c r="Z8" s="578" t="s">
        <v>8</v>
      </c>
      <c r="AA8" s="578" t="s">
        <v>9</v>
      </c>
      <c r="AB8" s="578" t="s">
        <v>10</v>
      </c>
      <c r="AC8" s="578" t="s">
        <v>16</v>
      </c>
      <c r="AD8" s="578" t="s">
        <v>11</v>
      </c>
      <c r="AE8" s="578" t="s">
        <v>12</v>
      </c>
      <c r="AF8" s="578" t="s">
        <v>3</v>
      </c>
      <c r="AG8" s="578" t="s">
        <v>13</v>
      </c>
      <c r="AH8" s="580" t="s">
        <v>4</v>
      </c>
      <c r="AI8" s="581" t="s">
        <v>5</v>
      </c>
      <c r="AJ8" s="582" t="s">
        <v>6</v>
      </c>
      <c r="AK8" s="583" t="s">
        <v>7</v>
      </c>
      <c r="AL8" s="578" t="s">
        <v>8</v>
      </c>
      <c r="AM8" s="578" t="s">
        <v>9</v>
      </c>
      <c r="AN8" s="578" t="s">
        <v>10</v>
      </c>
      <c r="AO8" s="578" t="s">
        <v>16</v>
      </c>
      <c r="AP8" s="578" t="s">
        <v>11</v>
      </c>
      <c r="AQ8" s="578" t="s">
        <v>12</v>
      </c>
      <c r="AR8" s="578" t="s">
        <v>3</v>
      </c>
      <c r="AS8" s="578" t="s">
        <v>13</v>
      </c>
      <c r="AT8" s="580" t="s">
        <v>4</v>
      </c>
      <c r="AU8" s="581" t="s">
        <v>5</v>
      </c>
      <c r="AV8" s="582" t="s">
        <v>6</v>
      </c>
      <c r="AW8" s="583" t="s">
        <v>7</v>
      </c>
      <c r="AX8" s="578" t="s">
        <v>8</v>
      </c>
      <c r="AY8" s="578" t="s">
        <v>9</v>
      </c>
      <c r="AZ8" s="578" t="s">
        <v>10</v>
      </c>
      <c r="BA8" s="578" t="s">
        <v>16</v>
      </c>
      <c r="BB8" s="578" t="s">
        <v>11</v>
      </c>
      <c r="BC8" s="578" t="s">
        <v>12</v>
      </c>
      <c r="BD8" s="578" t="s">
        <v>3</v>
      </c>
      <c r="BE8" s="578" t="s">
        <v>13</v>
      </c>
      <c r="BF8" s="580" t="s">
        <v>4</v>
      </c>
      <c r="BG8" s="581" t="s">
        <v>5</v>
      </c>
      <c r="BH8" s="571" t="s">
        <v>6</v>
      </c>
      <c r="BI8" s="582" t="s">
        <v>7</v>
      </c>
      <c r="BJ8" s="578" t="s">
        <v>8</v>
      </c>
      <c r="BK8" s="578" t="s">
        <v>9</v>
      </c>
      <c r="BL8" s="578" t="s">
        <v>10</v>
      </c>
      <c r="BM8" s="578" t="s">
        <v>16</v>
      </c>
      <c r="BN8" s="578" t="s">
        <v>11</v>
      </c>
      <c r="BO8" s="578" t="s">
        <v>12</v>
      </c>
      <c r="BP8" s="578" t="s">
        <v>3</v>
      </c>
      <c r="BQ8" s="578" t="s">
        <v>13</v>
      </c>
      <c r="BR8" s="201" t="s">
        <v>4</v>
      </c>
      <c r="BS8" s="262" t="s">
        <v>5</v>
      </c>
      <c r="BT8" s="264" t="s">
        <v>6</v>
      </c>
      <c r="BU8" s="200" t="s">
        <v>9</v>
      </c>
      <c r="BV8" s="201" t="s">
        <v>10</v>
      </c>
      <c r="BW8" s="201" t="s">
        <v>16</v>
      </c>
      <c r="BX8" s="201" t="s">
        <v>11</v>
      </c>
      <c r="BY8" s="201" t="s">
        <v>12</v>
      </c>
      <c r="BZ8" s="201" t="s">
        <v>3</v>
      </c>
      <c r="CA8" s="201" t="s">
        <v>13</v>
      </c>
      <c r="CB8" s="201" t="s">
        <v>4</v>
      </c>
      <c r="CC8" s="201" t="s">
        <v>5</v>
      </c>
      <c r="CD8" s="157" t="s">
        <v>6</v>
      </c>
      <c r="CE8" s="208"/>
    </row>
    <row r="9" spans="1:83" x14ac:dyDescent="0.25">
      <c r="A9" s="4">
        <v>1</v>
      </c>
      <c r="B9" s="584" t="s">
        <v>14</v>
      </c>
      <c r="C9" s="585"/>
      <c r="D9" s="586"/>
      <c r="E9" s="586"/>
      <c r="F9" s="586"/>
      <c r="G9" s="586"/>
      <c r="H9" s="586"/>
      <c r="I9" s="586"/>
      <c r="J9" s="586"/>
      <c r="K9" s="586"/>
      <c r="L9" s="586"/>
      <c r="M9" s="586"/>
      <c r="N9" s="587"/>
      <c r="O9" s="588"/>
      <c r="P9" s="586"/>
      <c r="Q9" s="586"/>
      <c r="R9" s="586"/>
      <c r="S9" s="586"/>
      <c r="T9" s="586"/>
      <c r="U9" s="587"/>
      <c r="V9" s="589"/>
      <c r="W9" s="589"/>
      <c r="X9" s="590"/>
      <c r="Y9" s="589"/>
      <c r="Z9" s="589"/>
      <c r="AA9" s="589"/>
      <c r="AB9" s="589"/>
      <c r="AC9" s="589"/>
      <c r="AD9" s="589"/>
      <c r="AE9" s="586"/>
      <c r="AF9" s="589"/>
      <c r="AG9" s="589"/>
      <c r="AH9" s="589"/>
      <c r="AI9" s="589"/>
      <c r="AJ9" s="589"/>
      <c r="AK9" s="591"/>
      <c r="AL9" s="592"/>
      <c r="AM9" s="589"/>
      <c r="AN9" s="589"/>
      <c r="AO9" s="589"/>
      <c r="AP9" s="589"/>
      <c r="AQ9" s="589"/>
      <c r="AR9" s="589"/>
      <c r="AS9" s="589"/>
      <c r="AT9" s="589"/>
      <c r="AU9" s="589"/>
      <c r="AV9" s="589"/>
      <c r="AW9" s="591"/>
      <c r="AX9" s="589"/>
      <c r="AY9" s="589"/>
      <c r="AZ9" s="589"/>
      <c r="BA9" s="589"/>
      <c r="BB9" s="589"/>
      <c r="BC9" s="589"/>
      <c r="BD9" s="589"/>
      <c r="BE9" s="589"/>
      <c r="BF9" s="589"/>
      <c r="BG9" s="589"/>
      <c r="BH9" s="590"/>
      <c r="BI9" s="589"/>
      <c r="BJ9" s="589"/>
      <c r="BK9" s="589"/>
      <c r="BL9" s="589"/>
      <c r="BM9" s="589"/>
      <c r="BN9" s="589"/>
      <c r="BO9" s="589"/>
      <c r="BP9" s="589"/>
      <c r="BQ9" s="589"/>
      <c r="BR9" s="188"/>
      <c r="BS9" s="188"/>
      <c r="BT9" s="188"/>
      <c r="BU9" s="158"/>
      <c r="BV9" s="24"/>
      <c r="BW9" s="25"/>
      <c r="BX9" s="25"/>
      <c r="BY9" s="25"/>
      <c r="BZ9" s="25"/>
      <c r="CA9" s="25"/>
      <c r="CB9" s="25"/>
      <c r="CC9" s="25"/>
      <c r="CD9" s="159"/>
      <c r="CE9" s="209"/>
    </row>
    <row r="10" spans="1:83" x14ac:dyDescent="0.25">
      <c r="A10" s="4"/>
      <c r="B10" s="61" t="s">
        <v>41</v>
      </c>
      <c r="C10" s="593">
        <v>152236</v>
      </c>
      <c r="D10" s="594">
        <v>150963</v>
      </c>
      <c r="E10" s="594">
        <v>150445</v>
      </c>
      <c r="F10" s="594">
        <v>151811</v>
      </c>
      <c r="G10" s="594">
        <v>151607</v>
      </c>
      <c r="H10" s="594">
        <v>150970</v>
      </c>
      <c r="I10" s="594">
        <v>151818</v>
      </c>
      <c r="J10" s="594">
        <v>153551</v>
      </c>
      <c r="K10" s="594">
        <v>153997</v>
      </c>
      <c r="L10" s="594">
        <v>154505</v>
      </c>
      <c r="M10" s="594">
        <v>153120</v>
      </c>
      <c r="N10" s="595">
        <v>152581</v>
      </c>
      <c r="O10" s="596">
        <v>152465</v>
      </c>
      <c r="P10" s="597">
        <v>152247</v>
      </c>
      <c r="Q10" s="597">
        <v>151920</v>
      </c>
      <c r="R10" s="597">
        <v>151991</v>
      </c>
      <c r="S10" s="597">
        <v>151431</v>
      </c>
      <c r="T10" s="597">
        <v>150371</v>
      </c>
      <c r="U10" s="598">
        <v>150068</v>
      </c>
      <c r="V10" s="186">
        <v>152130</v>
      </c>
      <c r="W10" s="186">
        <v>152414</v>
      </c>
      <c r="X10" s="599">
        <v>153378</v>
      </c>
      <c r="Y10" s="545">
        <v>153559</v>
      </c>
      <c r="Z10" s="545">
        <v>152872</v>
      </c>
      <c r="AA10" s="545">
        <v>152090</v>
      </c>
      <c r="AB10" s="545">
        <v>155961</v>
      </c>
      <c r="AC10" s="545">
        <v>154817</v>
      </c>
      <c r="AD10" s="600">
        <v>154429</v>
      </c>
      <c r="AE10" s="600">
        <v>154482</v>
      </c>
      <c r="AF10" s="600">
        <v>154193</v>
      </c>
      <c r="AG10" s="600">
        <v>153869</v>
      </c>
      <c r="AH10" s="545">
        <v>153810</v>
      </c>
      <c r="AI10" s="600">
        <v>153808</v>
      </c>
      <c r="AJ10" s="601">
        <v>154723</v>
      </c>
      <c r="AK10" s="602">
        <v>154908</v>
      </c>
      <c r="AL10" s="603">
        <v>154542</v>
      </c>
      <c r="AM10" s="545">
        <v>154078</v>
      </c>
      <c r="AN10" s="545">
        <v>153676</v>
      </c>
      <c r="AO10" s="545">
        <v>153428</v>
      </c>
      <c r="AP10" s="600">
        <v>153236</v>
      </c>
      <c r="AQ10" s="545">
        <v>153135</v>
      </c>
      <c r="AR10" s="545">
        <v>153143</v>
      </c>
      <c r="AS10" s="545">
        <v>153037</v>
      </c>
      <c r="AT10" s="545">
        <v>153125</v>
      </c>
      <c r="AU10" s="545">
        <v>153199</v>
      </c>
      <c r="AV10" s="601">
        <v>153697</v>
      </c>
      <c r="AW10" s="604">
        <v>153560</v>
      </c>
      <c r="AX10" s="545">
        <v>153279</v>
      </c>
      <c r="AY10" s="545">
        <v>153011</v>
      </c>
      <c r="AZ10" s="545">
        <v>152831</v>
      </c>
      <c r="BA10" s="545">
        <v>152516</v>
      </c>
      <c r="BB10" s="600">
        <v>152335</v>
      </c>
      <c r="BC10" s="545">
        <v>152364</v>
      </c>
      <c r="BD10" s="545">
        <v>152349</v>
      </c>
      <c r="BE10" s="545">
        <v>150509</v>
      </c>
      <c r="BF10" s="545">
        <v>152518</v>
      </c>
      <c r="BG10" s="545">
        <v>151863</v>
      </c>
      <c r="BH10" s="605">
        <v>152253</v>
      </c>
      <c r="BI10" s="545">
        <v>154012</v>
      </c>
      <c r="BJ10" s="545">
        <v>148431</v>
      </c>
      <c r="BK10" s="545">
        <v>147850</v>
      </c>
      <c r="BL10" s="545">
        <v>148887</v>
      </c>
      <c r="BM10" s="545">
        <v>150081</v>
      </c>
      <c r="BN10" s="545">
        <v>148647</v>
      </c>
      <c r="BO10" s="545">
        <v>148954</v>
      </c>
      <c r="BP10" s="545">
        <v>148818</v>
      </c>
      <c r="BQ10" s="545">
        <v>148381</v>
      </c>
      <c r="BR10" s="228">
        <v>148636</v>
      </c>
      <c r="BS10" s="228"/>
      <c r="BT10" s="228"/>
      <c r="BU10" s="160">
        <f t="shared" ref="BU10:CD15" si="0">O10-C10</f>
        <v>229</v>
      </c>
      <c r="BV10" s="62">
        <f t="shared" si="0"/>
        <v>1284</v>
      </c>
      <c r="BW10" s="62">
        <f t="shared" si="0"/>
        <v>1475</v>
      </c>
      <c r="BX10" s="62">
        <f t="shared" si="0"/>
        <v>180</v>
      </c>
      <c r="BY10" s="62">
        <f t="shared" si="0"/>
        <v>-176</v>
      </c>
      <c r="BZ10" s="62">
        <f t="shared" si="0"/>
        <v>-599</v>
      </c>
      <c r="CA10" s="62">
        <f t="shared" si="0"/>
        <v>-1750</v>
      </c>
      <c r="CB10" s="62">
        <f t="shared" si="0"/>
        <v>-1421</v>
      </c>
      <c r="CC10" s="62">
        <f t="shared" si="0"/>
        <v>-1583</v>
      </c>
      <c r="CD10" s="76">
        <f t="shared" si="0"/>
        <v>-1127</v>
      </c>
      <c r="CE10" s="210"/>
    </row>
    <row r="11" spans="1:83" x14ac:dyDescent="0.25">
      <c r="A11" s="4"/>
      <c r="B11" s="61" t="s">
        <v>42</v>
      </c>
      <c r="C11" s="593">
        <v>37496</v>
      </c>
      <c r="D11" s="594">
        <v>38037</v>
      </c>
      <c r="E11" s="594">
        <v>38406</v>
      </c>
      <c r="F11" s="594">
        <v>37898</v>
      </c>
      <c r="G11" s="594">
        <v>38013</v>
      </c>
      <c r="H11" s="594">
        <v>38240</v>
      </c>
      <c r="I11" s="594">
        <v>37429</v>
      </c>
      <c r="J11" s="594">
        <v>35973</v>
      </c>
      <c r="K11" s="594">
        <v>35950</v>
      </c>
      <c r="L11" s="594">
        <v>35656</v>
      </c>
      <c r="M11" s="594">
        <v>37097</v>
      </c>
      <c r="N11" s="595">
        <v>37364</v>
      </c>
      <c r="O11" s="596">
        <v>37150</v>
      </c>
      <c r="P11" s="597">
        <v>38129</v>
      </c>
      <c r="Q11" s="597">
        <v>38338</v>
      </c>
      <c r="R11" s="597">
        <v>38248</v>
      </c>
      <c r="S11" s="597">
        <v>39198</v>
      </c>
      <c r="T11" s="597">
        <v>40183</v>
      </c>
      <c r="U11" s="598">
        <v>39536</v>
      </c>
      <c r="V11" s="186">
        <v>41452</v>
      </c>
      <c r="W11" s="186">
        <v>41192</v>
      </c>
      <c r="X11" s="599">
        <v>40420</v>
      </c>
      <c r="Y11" s="545">
        <v>40515</v>
      </c>
      <c r="Z11" s="545">
        <v>41257</v>
      </c>
      <c r="AA11" s="545">
        <v>41341</v>
      </c>
      <c r="AB11" s="545">
        <v>38471</v>
      </c>
      <c r="AC11" s="545">
        <v>39549</v>
      </c>
      <c r="AD11" s="600">
        <v>40256</v>
      </c>
      <c r="AE11" s="600">
        <v>40217</v>
      </c>
      <c r="AF11" s="600">
        <v>40606</v>
      </c>
      <c r="AG11" s="600">
        <v>40540</v>
      </c>
      <c r="AH11" s="545">
        <v>41045</v>
      </c>
      <c r="AI11" s="600">
        <v>41134</v>
      </c>
      <c r="AJ11" s="601">
        <v>40403</v>
      </c>
      <c r="AK11" s="602">
        <v>40341</v>
      </c>
      <c r="AL11" s="603">
        <v>40992</v>
      </c>
      <c r="AM11" s="545">
        <v>41603</v>
      </c>
      <c r="AN11" s="545">
        <v>42015</v>
      </c>
      <c r="AO11" s="545">
        <v>42249</v>
      </c>
      <c r="AP11" s="600">
        <v>42339</v>
      </c>
      <c r="AQ11" s="545">
        <v>42529</v>
      </c>
      <c r="AR11" s="545">
        <v>42781</v>
      </c>
      <c r="AS11" s="545">
        <v>42832</v>
      </c>
      <c r="AT11" s="545">
        <v>43060</v>
      </c>
      <c r="AU11" s="545">
        <v>43071</v>
      </c>
      <c r="AV11" s="601">
        <v>42645</v>
      </c>
      <c r="AW11" s="604">
        <v>42900</v>
      </c>
      <c r="AX11" s="545">
        <v>43404</v>
      </c>
      <c r="AY11" s="545">
        <v>43807</v>
      </c>
      <c r="AZ11" s="545">
        <v>44042</v>
      </c>
      <c r="BA11" s="545">
        <v>44366</v>
      </c>
      <c r="BB11" s="600">
        <v>44150</v>
      </c>
      <c r="BC11" s="545">
        <v>44205</v>
      </c>
      <c r="BD11" s="545">
        <v>44030</v>
      </c>
      <c r="BE11" s="545">
        <v>44752</v>
      </c>
      <c r="BF11" s="545">
        <v>45567</v>
      </c>
      <c r="BG11" s="545">
        <v>45141</v>
      </c>
      <c r="BH11" s="605">
        <v>44725</v>
      </c>
      <c r="BI11" s="545">
        <v>43264</v>
      </c>
      <c r="BJ11" s="545">
        <v>42797</v>
      </c>
      <c r="BK11" s="545">
        <v>43302</v>
      </c>
      <c r="BL11" s="545">
        <v>42273</v>
      </c>
      <c r="BM11" s="545">
        <v>41007</v>
      </c>
      <c r="BN11" s="545">
        <v>42210</v>
      </c>
      <c r="BO11" s="545">
        <v>41925</v>
      </c>
      <c r="BP11" s="545">
        <v>42237</v>
      </c>
      <c r="BQ11" s="545">
        <v>42652</v>
      </c>
      <c r="BR11" s="228">
        <v>42419</v>
      </c>
      <c r="BS11" s="228"/>
      <c r="BT11" s="228"/>
      <c r="BU11" s="160">
        <f t="shared" si="0"/>
        <v>-346</v>
      </c>
      <c r="BV11" s="62">
        <f t="shared" si="0"/>
        <v>92</v>
      </c>
      <c r="BW11" s="62">
        <f t="shared" si="0"/>
        <v>-68</v>
      </c>
      <c r="BX11" s="62">
        <f t="shared" si="0"/>
        <v>350</v>
      </c>
      <c r="BY11" s="62">
        <f t="shared" si="0"/>
        <v>1185</v>
      </c>
      <c r="BZ11" s="62">
        <f t="shared" si="0"/>
        <v>1943</v>
      </c>
      <c r="CA11" s="62">
        <f t="shared" si="0"/>
        <v>2107</v>
      </c>
      <c r="CB11" s="62">
        <f t="shared" si="0"/>
        <v>5479</v>
      </c>
      <c r="CC11" s="62">
        <f t="shared" si="0"/>
        <v>5242</v>
      </c>
      <c r="CD11" s="76">
        <f t="shared" si="0"/>
        <v>4764</v>
      </c>
      <c r="CE11" s="210"/>
    </row>
    <row r="12" spans="1:83" x14ac:dyDescent="0.25">
      <c r="A12" s="4"/>
      <c r="B12" s="61" t="s">
        <v>43</v>
      </c>
      <c r="C12" s="593">
        <v>21434</v>
      </c>
      <c r="D12" s="594">
        <v>21402</v>
      </c>
      <c r="E12" s="594">
        <v>21406</v>
      </c>
      <c r="F12" s="594">
        <v>21444</v>
      </c>
      <c r="G12" s="594">
        <v>21443</v>
      </c>
      <c r="H12" s="594">
        <v>21433</v>
      </c>
      <c r="I12" s="594">
        <v>21469</v>
      </c>
      <c r="J12" s="594">
        <v>21518</v>
      </c>
      <c r="K12" s="594">
        <v>21487</v>
      </c>
      <c r="L12" s="594">
        <v>21510</v>
      </c>
      <c r="M12" s="594">
        <v>21577</v>
      </c>
      <c r="N12" s="595">
        <v>21576</v>
      </c>
      <c r="O12" s="596">
        <v>21594</v>
      </c>
      <c r="P12" s="597">
        <v>21602</v>
      </c>
      <c r="Q12" s="597">
        <v>21574</v>
      </c>
      <c r="R12" s="597">
        <v>21683</v>
      </c>
      <c r="S12" s="597">
        <v>21715</v>
      </c>
      <c r="T12" s="597">
        <v>21722</v>
      </c>
      <c r="U12" s="598">
        <v>21768</v>
      </c>
      <c r="V12" s="186">
        <v>21883</v>
      </c>
      <c r="W12" s="186">
        <v>21903</v>
      </c>
      <c r="X12" s="599">
        <v>21932</v>
      </c>
      <c r="Y12" s="545">
        <v>21962</v>
      </c>
      <c r="Z12" s="545">
        <v>21977</v>
      </c>
      <c r="AA12" s="545">
        <v>21969</v>
      </c>
      <c r="AB12" s="545">
        <v>21937</v>
      </c>
      <c r="AC12" s="545">
        <v>21941</v>
      </c>
      <c r="AD12" s="600">
        <v>22009</v>
      </c>
      <c r="AE12" s="600">
        <v>22046</v>
      </c>
      <c r="AF12" s="600">
        <v>22510</v>
      </c>
      <c r="AG12" s="600">
        <v>22080</v>
      </c>
      <c r="AH12" s="545">
        <v>22077</v>
      </c>
      <c r="AI12" s="600">
        <v>22067</v>
      </c>
      <c r="AJ12" s="601">
        <v>22060</v>
      </c>
      <c r="AK12" s="602">
        <v>22226</v>
      </c>
      <c r="AL12" s="603">
        <v>22189</v>
      </c>
      <c r="AM12" s="545">
        <v>22270</v>
      </c>
      <c r="AN12" s="545">
        <v>22221</v>
      </c>
      <c r="AO12" s="545">
        <v>22228</v>
      </c>
      <c r="AP12" s="600">
        <v>22299</v>
      </c>
      <c r="AQ12" s="545">
        <v>22249</v>
      </c>
      <c r="AR12" s="545">
        <v>22268</v>
      </c>
      <c r="AS12" s="545">
        <v>22323</v>
      </c>
      <c r="AT12" s="545">
        <v>22304</v>
      </c>
      <c r="AU12" s="545">
        <v>22285</v>
      </c>
      <c r="AV12" s="601">
        <v>22261</v>
      </c>
      <c r="AW12" s="604">
        <v>22426</v>
      </c>
      <c r="AX12" s="545">
        <v>22621</v>
      </c>
      <c r="AY12" s="545">
        <v>22901</v>
      </c>
      <c r="AZ12" s="545">
        <v>22711</v>
      </c>
      <c r="BA12" s="545">
        <v>22762</v>
      </c>
      <c r="BB12" s="600">
        <v>22743</v>
      </c>
      <c r="BC12" s="545">
        <v>22814</v>
      </c>
      <c r="BD12" s="545">
        <v>22800</v>
      </c>
      <c r="BE12" s="545">
        <v>22754</v>
      </c>
      <c r="BF12" s="545">
        <v>22984</v>
      </c>
      <c r="BG12" s="545">
        <v>22869</v>
      </c>
      <c r="BH12" s="605">
        <v>22750</v>
      </c>
      <c r="BI12" s="545">
        <v>22734</v>
      </c>
      <c r="BJ12" s="545">
        <v>22726</v>
      </c>
      <c r="BK12" s="545">
        <v>22729</v>
      </c>
      <c r="BL12" s="545">
        <v>22725</v>
      </c>
      <c r="BM12" s="545">
        <v>22743</v>
      </c>
      <c r="BN12" s="545">
        <v>22772</v>
      </c>
      <c r="BO12" s="545">
        <v>22804</v>
      </c>
      <c r="BP12" s="545">
        <v>22820</v>
      </c>
      <c r="BQ12" s="545">
        <v>22846</v>
      </c>
      <c r="BR12" s="228">
        <v>22834</v>
      </c>
      <c r="BS12" s="228"/>
      <c r="BT12" s="228"/>
      <c r="BU12" s="160">
        <f t="shared" si="0"/>
        <v>160</v>
      </c>
      <c r="BV12" s="62">
        <f t="shared" si="0"/>
        <v>200</v>
      </c>
      <c r="BW12" s="62">
        <f t="shared" si="0"/>
        <v>168</v>
      </c>
      <c r="BX12" s="62">
        <f t="shared" si="0"/>
        <v>239</v>
      </c>
      <c r="BY12" s="62">
        <f t="shared" si="0"/>
        <v>272</v>
      </c>
      <c r="BZ12" s="62">
        <f t="shared" si="0"/>
        <v>289</v>
      </c>
      <c r="CA12" s="62">
        <f t="shared" si="0"/>
        <v>299</v>
      </c>
      <c r="CB12" s="62">
        <f t="shared" si="0"/>
        <v>365</v>
      </c>
      <c r="CC12" s="62">
        <f t="shared" si="0"/>
        <v>416</v>
      </c>
      <c r="CD12" s="76">
        <f t="shared" si="0"/>
        <v>422</v>
      </c>
      <c r="CE12" s="210"/>
    </row>
    <row r="13" spans="1:83" x14ac:dyDescent="0.25">
      <c r="A13" s="4"/>
      <c r="B13" s="61" t="s">
        <v>52</v>
      </c>
      <c r="C13" s="593">
        <v>1240</v>
      </c>
      <c r="D13" s="594">
        <v>1218</v>
      </c>
      <c r="E13" s="594">
        <v>1207</v>
      </c>
      <c r="F13" s="594">
        <v>1206</v>
      </c>
      <c r="G13" s="594">
        <v>1207</v>
      </c>
      <c r="H13" s="594">
        <v>1214</v>
      </c>
      <c r="I13" s="594">
        <v>1244</v>
      </c>
      <c r="J13" s="594">
        <v>1228</v>
      </c>
      <c r="K13" s="594">
        <v>1243</v>
      </c>
      <c r="L13" s="594">
        <v>1202</v>
      </c>
      <c r="M13" s="594">
        <v>1232</v>
      </c>
      <c r="N13" s="595">
        <v>1224</v>
      </c>
      <c r="O13" s="596">
        <v>1223</v>
      </c>
      <c r="P13" s="597">
        <v>1189</v>
      </c>
      <c r="Q13" s="597">
        <v>1186</v>
      </c>
      <c r="R13" s="597">
        <v>1207</v>
      </c>
      <c r="S13" s="597">
        <v>1200</v>
      </c>
      <c r="T13" s="597">
        <v>1195</v>
      </c>
      <c r="U13" s="598">
        <v>1222</v>
      </c>
      <c r="V13" s="186">
        <v>1230</v>
      </c>
      <c r="W13" s="186">
        <v>1220</v>
      </c>
      <c r="X13" s="599">
        <v>1228</v>
      </c>
      <c r="Y13" s="545">
        <v>1203</v>
      </c>
      <c r="Z13" s="545">
        <v>1215</v>
      </c>
      <c r="AA13" s="545">
        <v>1232</v>
      </c>
      <c r="AB13" s="545">
        <v>1222</v>
      </c>
      <c r="AC13" s="545">
        <v>1235</v>
      </c>
      <c r="AD13" s="600">
        <v>1243</v>
      </c>
      <c r="AE13" s="600">
        <v>1230</v>
      </c>
      <c r="AF13" s="600">
        <v>1236</v>
      </c>
      <c r="AG13" s="600">
        <v>1228</v>
      </c>
      <c r="AH13" s="545">
        <v>1228</v>
      </c>
      <c r="AI13" s="600">
        <v>1208</v>
      </c>
      <c r="AJ13" s="601">
        <v>1224</v>
      </c>
      <c r="AK13" s="602">
        <v>1220</v>
      </c>
      <c r="AL13" s="603">
        <v>1194</v>
      </c>
      <c r="AM13" s="545">
        <v>1210</v>
      </c>
      <c r="AN13" s="545">
        <v>1203</v>
      </c>
      <c r="AO13" s="545">
        <v>1207</v>
      </c>
      <c r="AP13" s="600">
        <v>1202</v>
      </c>
      <c r="AQ13" s="545">
        <v>1204</v>
      </c>
      <c r="AR13" s="545">
        <v>1219</v>
      </c>
      <c r="AS13" s="545">
        <v>1215</v>
      </c>
      <c r="AT13" s="545">
        <v>1211</v>
      </c>
      <c r="AU13" s="545">
        <v>1221</v>
      </c>
      <c r="AV13" s="601">
        <v>1209</v>
      </c>
      <c r="AW13" s="604">
        <v>784</v>
      </c>
      <c r="AX13" s="545">
        <v>780</v>
      </c>
      <c r="AY13" s="545">
        <v>804</v>
      </c>
      <c r="AZ13" s="545">
        <v>814</v>
      </c>
      <c r="BA13" s="545">
        <v>825</v>
      </c>
      <c r="BB13" s="600">
        <v>797</v>
      </c>
      <c r="BC13" s="545">
        <v>819</v>
      </c>
      <c r="BD13" s="545">
        <v>808</v>
      </c>
      <c r="BE13" s="545">
        <v>820</v>
      </c>
      <c r="BF13" s="545">
        <v>817</v>
      </c>
      <c r="BG13" s="545">
        <v>814</v>
      </c>
      <c r="BH13" s="605">
        <v>783</v>
      </c>
      <c r="BI13" s="545">
        <v>772</v>
      </c>
      <c r="BJ13" s="545">
        <v>577</v>
      </c>
      <c r="BK13" s="545">
        <v>577</v>
      </c>
      <c r="BL13" s="545">
        <v>577</v>
      </c>
      <c r="BM13" s="545">
        <v>578</v>
      </c>
      <c r="BN13" s="545">
        <v>578</v>
      </c>
      <c r="BO13" s="545">
        <v>844</v>
      </c>
      <c r="BP13" s="545">
        <v>846</v>
      </c>
      <c r="BQ13" s="545">
        <v>843</v>
      </c>
      <c r="BR13" s="228">
        <v>842</v>
      </c>
      <c r="BS13" s="228"/>
      <c r="BT13" s="228"/>
      <c r="BU13" s="160">
        <f t="shared" si="0"/>
        <v>-17</v>
      </c>
      <c r="BV13" s="62">
        <f t="shared" si="0"/>
        <v>-29</v>
      </c>
      <c r="BW13" s="62">
        <f t="shared" si="0"/>
        <v>-21</v>
      </c>
      <c r="BX13" s="62">
        <f t="shared" si="0"/>
        <v>1</v>
      </c>
      <c r="BY13" s="62">
        <f t="shared" si="0"/>
        <v>-7</v>
      </c>
      <c r="BZ13" s="62">
        <f t="shared" si="0"/>
        <v>-19</v>
      </c>
      <c r="CA13" s="62">
        <f t="shared" si="0"/>
        <v>-22</v>
      </c>
      <c r="CB13" s="62">
        <f t="shared" si="0"/>
        <v>2</v>
      </c>
      <c r="CC13" s="62">
        <f t="shared" si="0"/>
        <v>-23</v>
      </c>
      <c r="CD13" s="76">
        <f t="shared" si="0"/>
        <v>26</v>
      </c>
      <c r="CE13" s="210"/>
    </row>
    <row r="14" spans="1:83" x14ac:dyDescent="0.25">
      <c r="A14" s="4"/>
      <c r="B14" s="61" t="s">
        <v>51</v>
      </c>
      <c r="C14" s="593">
        <v>4631</v>
      </c>
      <c r="D14" s="594">
        <v>4597</v>
      </c>
      <c r="E14" s="594">
        <v>4597</v>
      </c>
      <c r="F14" s="594">
        <v>4591</v>
      </c>
      <c r="G14" s="594">
        <v>4575</v>
      </c>
      <c r="H14" s="594">
        <v>4595</v>
      </c>
      <c r="I14" s="594">
        <v>4572</v>
      </c>
      <c r="J14" s="594">
        <v>4560</v>
      </c>
      <c r="K14" s="594">
        <v>4589</v>
      </c>
      <c r="L14" s="594">
        <v>4570</v>
      </c>
      <c r="M14" s="594">
        <v>4549</v>
      </c>
      <c r="N14" s="595">
        <v>4547</v>
      </c>
      <c r="O14" s="596">
        <v>4546</v>
      </c>
      <c r="P14" s="597">
        <v>4550</v>
      </c>
      <c r="Q14" s="597">
        <v>4540</v>
      </c>
      <c r="R14" s="597">
        <v>4548</v>
      </c>
      <c r="S14" s="597">
        <v>4542</v>
      </c>
      <c r="T14" s="597">
        <v>4534</v>
      </c>
      <c r="U14" s="598">
        <v>4528</v>
      </c>
      <c r="V14" s="186">
        <v>4522</v>
      </c>
      <c r="W14" s="186">
        <v>4553</v>
      </c>
      <c r="X14" s="599">
        <v>4516</v>
      </c>
      <c r="Y14" s="545">
        <v>4528</v>
      </c>
      <c r="Z14" s="545">
        <v>4521</v>
      </c>
      <c r="AA14" s="545">
        <v>4518</v>
      </c>
      <c r="AB14" s="545">
        <v>4521</v>
      </c>
      <c r="AC14" s="545">
        <v>4514</v>
      </c>
      <c r="AD14" s="600">
        <v>4508</v>
      </c>
      <c r="AE14" s="600">
        <v>4495</v>
      </c>
      <c r="AF14" s="600">
        <v>4499</v>
      </c>
      <c r="AG14" s="600">
        <v>4493</v>
      </c>
      <c r="AH14" s="545">
        <v>4474</v>
      </c>
      <c r="AI14" s="600">
        <v>4564</v>
      </c>
      <c r="AJ14" s="601">
        <v>4541</v>
      </c>
      <c r="AK14" s="602">
        <v>4525</v>
      </c>
      <c r="AL14" s="603">
        <v>4536</v>
      </c>
      <c r="AM14" s="545">
        <v>4536</v>
      </c>
      <c r="AN14" s="545">
        <v>4527</v>
      </c>
      <c r="AO14" s="545">
        <v>4542</v>
      </c>
      <c r="AP14" s="600">
        <v>4518</v>
      </c>
      <c r="AQ14" s="545">
        <v>4524</v>
      </c>
      <c r="AR14" s="545">
        <v>4524</v>
      </c>
      <c r="AS14" s="545">
        <v>4495</v>
      </c>
      <c r="AT14" s="545">
        <v>4505</v>
      </c>
      <c r="AU14" s="545">
        <v>4534</v>
      </c>
      <c r="AV14" s="601">
        <v>4561</v>
      </c>
      <c r="AW14" s="604">
        <v>4441</v>
      </c>
      <c r="AX14" s="545">
        <v>4688</v>
      </c>
      <c r="AY14" s="545">
        <v>8236</v>
      </c>
      <c r="AZ14" s="545">
        <v>4570</v>
      </c>
      <c r="BA14" s="545">
        <v>4483</v>
      </c>
      <c r="BB14" s="600">
        <v>4481</v>
      </c>
      <c r="BC14" s="545">
        <v>4554</v>
      </c>
      <c r="BD14" s="545">
        <v>4546</v>
      </c>
      <c r="BE14" s="545">
        <v>4471</v>
      </c>
      <c r="BF14" s="545">
        <v>4469</v>
      </c>
      <c r="BG14" s="545">
        <v>4459</v>
      </c>
      <c r="BH14" s="605">
        <v>4456</v>
      </c>
      <c r="BI14" s="545">
        <v>5121</v>
      </c>
      <c r="BJ14" s="545">
        <v>276</v>
      </c>
      <c r="BK14" s="545">
        <v>277</v>
      </c>
      <c r="BL14" s="545">
        <v>277</v>
      </c>
      <c r="BM14" s="545">
        <v>277</v>
      </c>
      <c r="BN14" s="545">
        <v>277</v>
      </c>
      <c r="BO14" s="545">
        <v>943</v>
      </c>
      <c r="BP14" s="545">
        <v>934</v>
      </c>
      <c r="BQ14" s="545">
        <v>930</v>
      </c>
      <c r="BR14" s="228">
        <v>936</v>
      </c>
      <c r="BS14" s="228"/>
      <c r="BT14" s="228"/>
      <c r="BU14" s="160">
        <f t="shared" si="0"/>
        <v>-85</v>
      </c>
      <c r="BV14" s="62">
        <f t="shared" si="0"/>
        <v>-47</v>
      </c>
      <c r="BW14" s="62">
        <f t="shared" si="0"/>
        <v>-57</v>
      </c>
      <c r="BX14" s="62">
        <f t="shared" si="0"/>
        <v>-43</v>
      </c>
      <c r="BY14" s="62">
        <f t="shared" si="0"/>
        <v>-33</v>
      </c>
      <c r="BZ14" s="62">
        <f t="shared" si="0"/>
        <v>-61</v>
      </c>
      <c r="CA14" s="62">
        <f t="shared" si="0"/>
        <v>-44</v>
      </c>
      <c r="CB14" s="62">
        <f t="shared" si="0"/>
        <v>-38</v>
      </c>
      <c r="CC14" s="62">
        <f t="shared" si="0"/>
        <v>-36</v>
      </c>
      <c r="CD14" s="76">
        <f t="shared" si="0"/>
        <v>-54</v>
      </c>
      <c r="CE14" s="210"/>
    </row>
    <row r="15" spans="1:83" ht="15.75" thickBot="1" x14ac:dyDescent="0.3">
      <c r="A15" s="4"/>
      <c r="B15" s="80" t="s">
        <v>46</v>
      </c>
      <c r="C15" s="100">
        <v>217037</v>
      </c>
      <c r="D15" s="101">
        <v>216217</v>
      </c>
      <c r="E15" s="101">
        <v>216061</v>
      </c>
      <c r="F15" s="101">
        <v>216950</v>
      </c>
      <c r="G15" s="101">
        <v>216845</v>
      </c>
      <c r="H15" s="101">
        <v>216452</v>
      </c>
      <c r="I15" s="101">
        <v>216532</v>
      </c>
      <c r="J15" s="101">
        <v>216830</v>
      </c>
      <c r="K15" s="101">
        <v>217266</v>
      </c>
      <c r="L15" s="101">
        <v>217443</v>
      </c>
      <c r="M15" s="101">
        <v>217575</v>
      </c>
      <c r="N15" s="606">
        <v>217292</v>
      </c>
      <c r="O15" s="154">
        <v>216978</v>
      </c>
      <c r="P15" s="101">
        <v>217717</v>
      </c>
      <c r="Q15" s="607">
        <f>SUM(Q10:Q14)</f>
        <v>217558</v>
      </c>
      <c r="R15" s="607">
        <f>SUM(R10:R14)</f>
        <v>217677</v>
      </c>
      <c r="S15" s="607">
        <f>SUM(S10:S14)</f>
        <v>218086</v>
      </c>
      <c r="T15" s="607">
        <f>SUM(T10:T14)</f>
        <v>218005</v>
      </c>
      <c r="U15" s="606">
        <v>217122</v>
      </c>
      <c r="V15" s="148">
        <v>221217</v>
      </c>
      <c r="W15" s="148">
        <v>221282</v>
      </c>
      <c r="X15" s="608">
        <f>SUM(X10:X14)</f>
        <v>221474</v>
      </c>
      <c r="Y15" s="281">
        <v>221767</v>
      </c>
      <c r="Z15" s="281">
        <v>221842</v>
      </c>
      <c r="AA15" s="281">
        <v>221150</v>
      </c>
      <c r="AB15" s="281">
        <v>222112</v>
      </c>
      <c r="AC15" s="281">
        <v>222056</v>
      </c>
      <c r="AD15" s="281">
        <f>SUM(AD10:AD14)</f>
        <v>222445</v>
      </c>
      <c r="AE15" s="281">
        <f>SUM(AE10:AE14)</f>
        <v>222470</v>
      </c>
      <c r="AF15" s="281">
        <f t="shared" ref="AF15" si="1">SUM(AF10:AF14)</f>
        <v>223044</v>
      </c>
      <c r="AG15" s="281">
        <f t="shared" ref="AG15" si="2">SUM(AG10:AG14)</f>
        <v>222210</v>
      </c>
      <c r="AH15" s="281">
        <v>222634</v>
      </c>
      <c r="AI15" s="281">
        <f t="shared" ref="AI15" si="3">SUM(AI10:AI14)</f>
        <v>222781</v>
      </c>
      <c r="AJ15" s="609">
        <v>222951</v>
      </c>
      <c r="AK15" s="610">
        <v>223220</v>
      </c>
      <c r="AL15" s="611">
        <f t="shared" ref="AL15" si="4">SUM(AL10:AL14)</f>
        <v>223453</v>
      </c>
      <c r="AM15" s="281">
        <v>223697</v>
      </c>
      <c r="AN15" s="281">
        <v>223642</v>
      </c>
      <c r="AO15" s="281">
        <v>223654</v>
      </c>
      <c r="AP15" s="281">
        <f t="shared" ref="AP15" si="5">SUM(AP10:AP14)</f>
        <v>223594</v>
      </c>
      <c r="AQ15" s="281">
        <v>223641</v>
      </c>
      <c r="AR15" s="281">
        <v>223935</v>
      </c>
      <c r="AS15" s="281">
        <v>223902</v>
      </c>
      <c r="AT15" s="281">
        <v>224205</v>
      </c>
      <c r="AU15" s="281">
        <v>224310</v>
      </c>
      <c r="AV15" s="609">
        <v>224373</v>
      </c>
      <c r="AW15" s="612">
        <v>224111</v>
      </c>
      <c r="AX15" s="281">
        <v>224772</v>
      </c>
      <c r="AY15" s="281">
        <v>228759</v>
      </c>
      <c r="AZ15" s="281">
        <v>224968</v>
      </c>
      <c r="BA15" s="281">
        <v>224952</v>
      </c>
      <c r="BB15" s="281">
        <f t="shared" ref="BB15" si="6">SUM(BB10:BB14)</f>
        <v>224506</v>
      </c>
      <c r="BC15" s="281">
        <v>224756</v>
      </c>
      <c r="BD15" s="281">
        <v>224533</v>
      </c>
      <c r="BE15" s="281">
        <v>223306</v>
      </c>
      <c r="BF15" s="281">
        <v>226355</v>
      </c>
      <c r="BG15" s="281">
        <v>225146</v>
      </c>
      <c r="BH15" s="608">
        <v>224967</v>
      </c>
      <c r="BI15" s="281">
        <v>225903</v>
      </c>
      <c r="BJ15" s="281">
        <v>214807</v>
      </c>
      <c r="BK15" s="281">
        <v>214735</v>
      </c>
      <c r="BL15" s="281">
        <v>214739</v>
      </c>
      <c r="BM15" s="281">
        <v>214686</v>
      </c>
      <c r="BN15" s="281">
        <v>214484</v>
      </c>
      <c r="BO15" s="281">
        <v>215470</v>
      </c>
      <c r="BP15" s="281">
        <v>215655</v>
      </c>
      <c r="BQ15" s="281">
        <v>215652</v>
      </c>
      <c r="BR15" s="216">
        <v>215667</v>
      </c>
      <c r="BS15" s="216"/>
      <c r="BT15" s="216"/>
      <c r="BU15" s="161">
        <f t="shared" si="0"/>
        <v>-59</v>
      </c>
      <c r="BV15" s="63">
        <f t="shared" si="0"/>
        <v>1500</v>
      </c>
      <c r="BW15" s="63">
        <f t="shared" si="0"/>
        <v>1497</v>
      </c>
      <c r="BX15" s="63">
        <f t="shared" si="0"/>
        <v>727</v>
      </c>
      <c r="BY15" s="63">
        <f t="shared" si="0"/>
        <v>1241</v>
      </c>
      <c r="BZ15" s="63">
        <f t="shared" si="0"/>
        <v>1553</v>
      </c>
      <c r="CA15" s="63">
        <f t="shared" si="0"/>
        <v>590</v>
      </c>
      <c r="CB15" s="63">
        <f t="shared" si="0"/>
        <v>4387</v>
      </c>
      <c r="CC15" s="63">
        <f t="shared" si="0"/>
        <v>4016</v>
      </c>
      <c r="CD15" s="72">
        <f t="shared" si="0"/>
        <v>4031</v>
      </c>
      <c r="CE15" s="210"/>
    </row>
    <row r="16" spans="1:83" x14ac:dyDescent="0.25">
      <c r="A16" s="4">
        <v>2</v>
      </c>
      <c r="B16" s="51" t="s">
        <v>18</v>
      </c>
      <c r="C16" s="613"/>
      <c r="D16" s="614"/>
      <c r="E16" s="614"/>
      <c r="F16" s="614"/>
      <c r="G16" s="614"/>
      <c r="H16" s="614"/>
      <c r="I16" s="614"/>
      <c r="J16" s="614"/>
      <c r="K16" s="614"/>
      <c r="L16" s="614"/>
      <c r="M16" s="614"/>
      <c r="N16" s="615"/>
      <c r="O16" s="616"/>
      <c r="P16" s="614"/>
      <c r="Q16" s="617"/>
      <c r="R16" s="614"/>
      <c r="S16" s="617"/>
      <c r="T16" s="614"/>
      <c r="U16" s="618"/>
      <c r="V16" s="619"/>
      <c r="W16" s="619"/>
      <c r="X16" s="620"/>
      <c r="Y16" s="621"/>
      <c r="Z16" s="621"/>
      <c r="AA16" s="621"/>
      <c r="AB16" s="621"/>
      <c r="AC16" s="621"/>
      <c r="AD16" s="622"/>
      <c r="AE16" s="622"/>
      <c r="AF16" s="622"/>
      <c r="AG16" s="622"/>
      <c r="AH16" s="621"/>
      <c r="AI16" s="622"/>
      <c r="AJ16" s="623"/>
      <c r="AK16" s="624"/>
      <c r="AL16" s="625"/>
      <c r="AM16" s="621"/>
      <c r="AN16" s="621"/>
      <c r="AO16" s="621"/>
      <c r="AP16" s="622"/>
      <c r="AQ16" s="621"/>
      <c r="AR16" s="621"/>
      <c r="AS16" s="621"/>
      <c r="AT16" s="621"/>
      <c r="AU16" s="621"/>
      <c r="AV16" s="623"/>
      <c r="AW16" s="626"/>
      <c r="AX16" s="621"/>
      <c r="AY16" s="621"/>
      <c r="AZ16" s="621"/>
      <c r="BA16" s="621"/>
      <c r="BB16" s="622"/>
      <c r="BC16" s="621"/>
      <c r="BD16" s="621"/>
      <c r="BE16" s="621"/>
      <c r="BF16" s="621"/>
      <c r="BG16" s="621"/>
      <c r="BH16" s="627"/>
      <c r="BI16" s="621"/>
      <c r="BJ16" s="589"/>
      <c r="BK16" s="589"/>
      <c r="BL16" s="589"/>
      <c r="BM16" s="589"/>
      <c r="BN16" s="621"/>
      <c r="BO16" s="621"/>
      <c r="BP16" s="621"/>
      <c r="BQ16" s="621"/>
      <c r="BR16" s="221"/>
      <c r="BS16" s="221"/>
      <c r="BT16" s="221"/>
      <c r="BU16" s="160"/>
      <c r="BV16" s="62"/>
      <c r="BW16" s="62"/>
      <c r="BX16" s="62"/>
      <c r="BY16" s="62"/>
      <c r="BZ16" s="62"/>
      <c r="CA16" s="62"/>
      <c r="CB16" s="62"/>
      <c r="CC16" s="62"/>
      <c r="CD16" s="76"/>
      <c r="CE16" s="210"/>
    </row>
    <row r="17" spans="1:83" x14ac:dyDescent="0.25">
      <c r="A17" s="4"/>
      <c r="B17" s="61" t="s">
        <v>41</v>
      </c>
      <c r="C17" s="58">
        <v>26015</v>
      </c>
      <c r="D17" s="59">
        <v>27485</v>
      </c>
      <c r="E17" s="59">
        <v>27335</v>
      </c>
      <c r="F17" s="59">
        <v>25288</v>
      </c>
      <c r="G17" s="59">
        <v>24939</v>
      </c>
      <c r="H17" s="59">
        <v>26950</v>
      </c>
      <c r="I17" s="59">
        <v>27623</v>
      </c>
      <c r="J17" s="59">
        <v>25255</v>
      </c>
      <c r="K17" s="59">
        <v>25713</v>
      </c>
      <c r="L17" s="59">
        <v>25336</v>
      </c>
      <c r="M17" s="59">
        <v>24909</v>
      </c>
      <c r="N17" s="231">
        <v>24438</v>
      </c>
      <c r="O17" s="234">
        <v>26738</v>
      </c>
      <c r="P17" s="123">
        <v>24905</v>
      </c>
      <c r="Q17" s="123">
        <f>Q24+Q31+Q38</f>
        <v>23760</v>
      </c>
      <c r="R17" s="123">
        <v>23992</v>
      </c>
      <c r="S17" s="123">
        <f>S24+S31+S38</f>
        <v>23413</v>
      </c>
      <c r="T17" s="628">
        <v>25847</v>
      </c>
      <c r="U17" s="629">
        <v>26876</v>
      </c>
      <c r="V17" s="630">
        <v>26700</v>
      </c>
      <c r="W17" s="630">
        <v>27173</v>
      </c>
      <c r="X17" s="631">
        <f>X24+X31+X38</f>
        <v>24691</v>
      </c>
      <c r="Y17" s="280">
        <v>23586</v>
      </c>
      <c r="Z17" s="280">
        <v>23682</v>
      </c>
      <c r="AA17" s="280">
        <v>23873</v>
      </c>
      <c r="AB17" s="280">
        <v>25281</v>
      </c>
      <c r="AC17" s="280">
        <v>23708</v>
      </c>
      <c r="AD17" s="632">
        <f t="shared" ref="AD17:AG21" si="7">AD24+AD31+AD38</f>
        <v>24609</v>
      </c>
      <c r="AE17" s="632">
        <f t="shared" si="7"/>
        <v>25015</v>
      </c>
      <c r="AF17" s="632">
        <f t="shared" si="7"/>
        <v>25602</v>
      </c>
      <c r="AG17" s="632">
        <f t="shared" si="7"/>
        <v>25568</v>
      </c>
      <c r="AH17" s="280">
        <v>24658</v>
      </c>
      <c r="AI17" s="632">
        <f t="shared" ref="AI17:AI21" si="8">AI24+AI31+AI38</f>
        <v>24909</v>
      </c>
      <c r="AJ17" s="633">
        <v>22647</v>
      </c>
      <c r="AK17" s="634">
        <v>23117</v>
      </c>
      <c r="AL17" s="635">
        <f t="shared" ref="AL17:AL21" si="9">AL24+AL31+AL38</f>
        <v>26351</v>
      </c>
      <c r="AM17" s="280">
        <v>23268</v>
      </c>
      <c r="AN17" s="280">
        <v>25589</v>
      </c>
      <c r="AO17" s="280">
        <v>26070</v>
      </c>
      <c r="AP17" s="632">
        <f t="shared" ref="AP17:AP21" si="10">AP24+AP31+AP38</f>
        <v>23587</v>
      </c>
      <c r="AQ17" s="280">
        <v>22671</v>
      </c>
      <c r="AR17" s="280">
        <v>24248</v>
      </c>
      <c r="AS17" s="280">
        <v>25742</v>
      </c>
      <c r="AT17" s="280">
        <v>26329</v>
      </c>
      <c r="AU17" s="280">
        <v>23453</v>
      </c>
      <c r="AV17" s="633">
        <v>21864</v>
      </c>
      <c r="AW17" s="636">
        <v>23695</v>
      </c>
      <c r="AX17" s="280">
        <v>24395</v>
      </c>
      <c r="AY17" s="280">
        <v>24930</v>
      </c>
      <c r="AZ17" s="280">
        <v>25511</v>
      </c>
      <c r="BA17" s="280">
        <v>24946</v>
      </c>
      <c r="BB17" s="632">
        <f t="shared" ref="BB17:BB21" si="11">BB24+BB31+BB38</f>
        <v>22745</v>
      </c>
      <c r="BC17" s="280">
        <v>23776</v>
      </c>
      <c r="BD17" s="280">
        <v>24159</v>
      </c>
      <c r="BE17" s="280">
        <v>24773</v>
      </c>
      <c r="BF17" s="280">
        <v>25370</v>
      </c>
      <c r="BG17" s="280">
        <v>23467</v>
      </c>
      <c r="BH17" s="637">
        <v>22750</v>
      </c>
      <c r="BI17" s="280">
        <v>24718</v>
      </c>
      <c r="BJ17" s="545">
        <v>26728</v>
      </c>
      <c r="BK17" s="545">
        <v>26981</v>
      </c>
      <c r="BL17" s="545">
        <v>25987</v>
      </c>
      <c r="BM17" s="545">
        <v>27367</v>
      </c>
      <c r="BN17" s="280">
        <v>25084</v>
      </c>
      <c r="BO17" s="280">
        <v>23151</v>
      </c>
      <c r="BP17" s="280">
        <v>24793</v>
      </c>
      <c r="BQ17" s="280">
        <v>25358</v>
      </c>
      <c r="BR17" s="217">
        <v>23743</v>
      </c>
      <c r="BS17" s="217"/>
      <c r="BT17" s="217"/>
      <c r="BU17" s="162">
        <f t="shared" ref="BU17:CD22" si="12">O17-C17</f>
        <v>723</v>
      </c>
      <c r="BV17" s="64">
        <f t="shared" si="12"/>
        <v>-2580</v>
      </c>
      <c r="BW17" s="64">
        <f t="shared" si="12"/>
        <v>-3575</v>
      </c>
      <c r="BX17" s="64">
        <f t="shared" si="12"/>
        <v>-1296</v>
      </c>
      <c r="BY17" s="64">
        <f t="shared" si="12"/>
        <v>-1526</v>
      </c>
      <c r="BZ17" s="64">
        <f t="shared" si="12"/>
        <v>-1103</v>
      </c>
      <c r="CA17" s="64">
        <f t="shared" si="12"/>
        <v>-747</v>
      </c>
      <c r="CB17" s="64">
        <f t="shared" si="12"/>
        <v>1445</v>
      </c>
      <c r="CC17" s="64">
        <f t="shared" si="12"/>
        <v>1460</v>
      </c>
      <c r="CD17" s="71">
        <f t="shared" si="12"/>
        <v>-645</v>
      </c>
      <c r="CE17" s="210"/>
    </row>
    <row r="18" spans="1:83" x14ac:dyDescent="0.25">
      <c r="A18" s="4"/>
      <c r="B18" s="61" t="s">
        <v>42</v>
      </c>
      <c r="C18" s="58">
        <v>23011</v>
      </c>
      <c r="D18" s="59">
        <v>24456</v>
      </c>
      <c r="E18" s="59">
        <v>24174</v>
      </c>
      <c r="F18" s="59">
        <v>23113</v>
      </c>
      <c r="G18" s="59">
        <v>23072</v>
      </c>
      <c r="H18" s="59">
        <v>24454</v>
      </c>
      <c r="I18" s="59">
        <v>24311</v>
      </c>
      <c r="J18" s="59">
        <v>23801</v>
      </c>
      <c r="K18" s="59">
        <v>23338</v>
      </c>
      <c r="L18" s="59">
        <v>23913</v>
      </c>
      <c r="M18" s="59">
        <v>24451</v>
      </c>
      <c r="N18" s="231">
        <v>23615</v>
      </c>
      <c r="O18" s="234">
        <v>23885</v>
      </c>
      <c r="P18" s="123">
        <v>23049</v>
      </c>
      <c r="Q18" s="123">
        <f>Q25+Q32+Q39</f>
        <v>21045</v>
      </c>
      <c r="R18" s="123">
        <v>21031</v>
      </c>
      <c r="S18" s="123">
        <f>S25+S32+S39</f>
        <v>21325</v>
      </c>
      <c r="T18" s="628">
        <v>22782</v>
      </c>
      <c r="U18" s="629">
        <v>23510</v>
      </c>
      <c r="V18" s="630">
        <v>23717</v>
      </c>
      <c r="W18" s="630">
        <v>23603</v>
      </c>
      <c r="X18" s="631">
        <f>X25+X32+X39</f>
        <v>23359</v>
      </c>
      <c r="Y18" s="280">
        <v>22493</v>
      </c>
      <c r="Z18" s="280">
        <v>22727</v>
      </c>
      <c r="AA18" s="280">
        <v>21725</v>
      </c>
      <c r="AB18" s="280">
        <v>22328</v>
      </c>
      <c r="AC18" s="280">
        <v>21732</v>
      </c>
      <c r="AD18" s="632">
        <f t="shared" si="7"/>
        <v>22408</v>
      </c>
      <c r="AE18" s="632">
        <f t="shared" si="7"/>
        <v>22892</v>
      </c>
      <c r="AF18" s="632">
        <f t="shared" si="7"/>
        <v>23536</v>
      </c>
      <c r="AG18" s="632">
        <f t="shared" si="7"/>
        <v>23561</v>
      </c>
      <c r="AH18" s="280">
        <v>23667</v>
      </c>
      <c r="AI18" s="632">
        <f t="shared" si="8"/>
        <v>23727</v>
      </c>
      <c r="AJ18" s="633">
        <v>20990</v>
      </c>
      <c r="AK18" s="634">
        <v>21897</v>
      </c>
      <c r="AL18" s="635">
        <f t="shared" si="9"/>
        <v>21887</v>
      </c>
      <c r="AM18" s="280">
        <v>21501</v>
      </c>
      <c r="AN18" s="280">
        <v>22707</v>
      </c>
      <c r="AO18" s="280">
        <v>23062</v>
      </c>
      <c r="AP18" s="632">
        <f t="shared" si="10"/>
        <v>22152</v>
      </c>
      <c r="AQ18" s="280">
        <v>22223</v>
      </c>
      <c r="AR18" s="280">
        <v>23396</v>
      </c>
      <c r="AS18" s="280">
        <v>24268</v>
      </c>
      <c r="AT18" s="280">
        <v>23392</v>
      </c>
      <c r="AU18" s="280">
        <v>22779</v>
      </c>
      <c r="AV18" s="633">
        <v>23150</v>
      </c>
      <c r="AW18" s="636">
        <v>24458</v>
      </c>
      <c r="AX18" s="280">
        <v>24669</v>
      </c>
      <c r="AY18" s="280">
        <v>24991</v>
      </c>
      <c r="AZ18" s="280">
        <v>25463</v>
      </c>
      <c r="BA18" s="280">
        <v>24409</v>
      </c>
      <c r="BB18" s="632">
        <f t="shared" si="11"/>
        <v>23570</v>
      </c>
      <c r="BC18" s="280">
        <v>23888</v>
      </c>
      <c r="BD18" s="280">
        <v>24203</v>
      </c>
      <c r="BE18" s="280">
        <v>24113</v>
      </c>
      <c r="BF18" s="280">
        <v>22862</v>
      </c>
      <c r="BG18" s="280">
        <v>22304</v>
      </c>
      <c r="BH18" s="637">
        <v>22930</v>
      </c>
      <c r="BI18" s="280">
        <v>23971</v>
      </c>
      <c r="BJ18" s="545">
        <v>18548</v>
      </c>
      <c r="BK18" s="545">
        <v>18896</v>
      </c>
      <c r="BL18" s="545">
        <v>18605</v>
      </c>
      <c r="BM18" s="545">
        <v>19002</v>
      </c>
      <c r="BN18" s="280">
        <v>19388</v>
      </c>
      <c r="BO18" s="280">
        <v>19263</v>
      </c>
      <c r="BP18" s="280">
        <v>19924</v>
      </c>
      <c r="BQ18" s="280">
        <v>19913</v>
      </c>
      <c r="BR18" s="217">
        <v>18754</v>
      </c>
      <c r="BS18" s="217"/>
      <c r="BT18" s="217"/>
      <c r="BU18" s="162">
        <f t="shared" si="12"/>
        <v>874</v>
      </c>
      <c r="BV18" s="64">
        <f t="shared" si="12"/>
        <v>-1407</v>
      </c>
      <c r="BW18" s="64">
        <f t="shared" si="12"/>
        <v>-3129</v>
      </c>
      <c r="BX18" s="64">
        <f t="shared" si="12"/>
        <v>-2082</v>
      </c>
      <c r="BY18" s="64">
        <f t="shared" si="12"/>
        <v>-1747</v>
      </c>
      <c r="BZ18" s="64">
        <f t="shared" si="12"/>
        <v>-1672</v>
      </c>
      <c r="CA18" s="64">
        <f t="shared" si="12"/>
        <v>-801</v>
      </c>
      <c r="CB18" s="64">
        <f t="shared" si="12"/>
        <v>-84</v>
      </c>
      <c r="CC18" s="64">
        <f t="shared" si="12"/>
        <v>265</v>
      </c>
      <c r="CD18" s="71">
        <f t="shared" si="12"/>
        <v>-554</v>
      </c>
      <c r="CE18" s="210"/>
    </row>
    <row r="19" spans="1:83" x14ac:dyDescent="0.25">
      <c r="A19" s="4"/>
      <c r="B19" s="61" t="s">
        <v>43</v>
      </c>
      <c r="C19" s="58">
        <v>2338.7014201287816</v>
      </c>
      <c r="D19" s="59">
        <v>2455.2692307692305</v>
      </c>
      <c r="E19" s="59">
        <v>2410.1037456330432</v>
      </c>
      <c r="F19" s="59">
        <v>2225.8209271523183</v>
      </c>
      <c r="G19" s="59">
        <v>2188.7954083885206</v>
      </c>
      <c r="H19" s="59">
        <v>2162.5118117189913</v>
      </c>
      <c r="I19" s="59">
        <v>2322.4291374983491</v>
      </c>
      <c r="J19" s="59">
        <v>2299.7563527653215</v>
      </c>
      <c r="K19" s="59">
        <v>2266.8643202815665</v>
      </c>
      <c r="L19" s="59">
        <v>2195.3231771750616</v>
      </c>
      <c r="M19" s="59">
        <v>2064.1419615064228</v>
      </c>
      <c r="N19" s="231">
        <v>2043.0957894736844</v>
      </c>
      <c r="O19" s="234">
        <v>2697.2389008195646</v>
      </c>
      <c r="P19" s="123">
        <v>3069.0744592163574</v>
      </c>
      <c r="Q19" s="123">
        <f>Q26+Q33+Q40</f>
        <v>2723.2909490333923</v>
      </c>
      <c r="R19" s="123">
        <v>2630.5675404106596</v>
      </c>
      <c r="S19" s="123">
        <f>S26+S33+S40</f>
        <v>2411.7248527165611</v>
      </c>
      <c r="T19" s="628">
        <v>2409.4481825718899</v>
      </c>
      <c r="U19" s="629">
        <v>2459.9070900391471</v>
      </c>
      <c r="V19" s="630">
        <v>2249.5568727555919</v>
      </c>
      <c r="W19" s="630">
        <v>2383.2525191367904</v>
      </c>
      <c r="X19" s="631">
        <f>X26+X33+X40</f>
        <v>2190.3590673575127</v>
      </c>
      <c r="Y19" s="280">
        <v>2234.5967623570041</v>
      </c>
      <c r="Z19" s="280">
        <v>2061.0544584339427</v>
      </c>
      <c r="AA19" s="280">
        <v>1953.4523080901686</v>
      </c>
      <c r="AB19" s="280">
        <v>1968.3529513364133</v>
      </c>
      <c r="AC19" s="280">
        <v>1847.9820503969622</v>
      </c>
      <c r="AD19" s="632">
        <f t="shared" si="7"/>
        <v>2097.5375881644586</v>
      </c>
      <c r="AE19" s="632">
        <f t="shared" si="7"/>
        <v>2125.4177693761812</v>
      </c>
      <c r="AF19" s="632">
        <f t="shared" si="7"/>
        <v>2139.5211825149499</v>
      </c>
      <c r="AG19" s="632">
        <f t="shared" si="7"/>
        <v>2250.8186030547454</v>
      </c>
      <c r="AH19" s="280">
        <v>2101.127912465136</v>
      </c>
      <c r="AI19" s="632">
        <f t="shared" si="8"/>
        <v>3014.9542427497313</v>
      </c>
      <c r="AJ19" s="633">
        <v>2204.6735956021303</v>
      </c>
      <c r="AK19" s="634">
        <v>2693.1700929796125</v>
      </c>
      <c r="AL19" s="635">
        <f t="shared" si="9"/>
        <v>2877.1777787281358</v>
      </c>
      <c r="AM19" s="280">
        <v>2245.0208688245311</v>
      </c>
      <c r="AN19" s="280">
        <v>2153.4182889344261</v>
      </c>
      <c r="AO19" s="280">
        <v>2299.1539150842755</v>
      </c>
      <c r="AP19" s="632">
        <f t="shared" si="10"/>
        <v>2008.7223096889493</v>
      </c>
      <c r="AQ19" s="280">
        <v>2226.5127275828254</v>
      </c>
      <c r="AR19" s="280">
        <v>2219.4996380976709</v>
      </c>
      <c r="AS19" s="280">
        <v>2458.2044353810861</v>
      </c>
      <c r="AT19" s="280">
        <v>2858.781883903891</v>
      </c>
      <c r="AU19" s="280">
        <v>2403.3214923849227</v>
      </c>
      <c r="AV19" s="633">
        <v>2132.1997443544951</v>
      </c>
      <c r="AW19" s="636">
        <v>2410.72253339078</v>
      </c>
      <c r="AX19" s="280">
        <v>2552.9704286141618</v>
      </c>
      <c r="AY19" s="280">
        <v>2333.0906981649441</v>
      </c>
      <c r="AZ19" s="280">
        <v>2351.7107757704571</v>
      </c>
      <c r="BA19" s="280">
        <v>2320.8805698054011</v>
      </c>
      <c r="BB19" s="632">
        <f t="shared" si="11"/>
        <v>2271.4015717926932</v>
      </c>
      <c r="BC19" s="280">
        <v>2453.907163711759</v>
      </c>
      <c r="BD19" s="280">
        <v>2520.67095899695</v>
      </c>
      <c r="BE19" s="280">
        <v>2358.9876983116992</v>
      </c>
      <c r="BF19" s="280">
        <v>2388.1110877694218</v>
      </c>
      <c r="BG19" s="280">
        <v>2345.513701811426</v>
      </c>
      <c r="BH19" s="637">
        <v>2304.6785365231804</v>
      </c>
      <c r="BI19" s="280">
        <v>2571.6713179613716</v>
      </c>
      <c r="BJ19" s="545">
        <v>3266</v>
      </c>
      <c r="BK19" s="545">
        <v>3704</v>
      </c>
      <c r="BL19" s="545">
        <v>3692</v>
      </c>
      <c r="BM19" s="545">
        <v>3855</v>
      </c>
      <c r="BN19" s="280">
        <v>3752</v>
      </c>
      <c r="BO19" s="280">
        <v>3072</v>
      </c>
      <c r="BP19" s="280">
        <v>2966</v>
      </c>
      <c r="BQ19" s="280">
        <v>3057</v>
      </c>
      <c r="BR19" s="217">
        <v>3009</v>
      </c>
      <c r="BS19" s="217"/>
      <c r="BT19" s="217"/>
      <c r="BU19" s="162">
        <f t="shared" si="12"/>
        <v>358.53748069078301</v>
      </c>
      <c r="BV19" s="64">
        <f t="shared" si="12"/>
        <v>613.80522844712686</v>
      </c>
      <c r="BW19" s="64">
        <f t="shared" si="12"/>
        <v>313.18720340034906</v>
      </c>
      <c r="BX19" s="64">
        <f t="shared" si="12"/>
        <v>404.74661325834131</v>
      </c>
      <c r="BY19" s="64">
        <f t="shared" si="12"/>
        <v>222.92944432804052</v>
      </c>
      <c r="BZ19" s="64">
        <f t="shared" si="12"/>
        <v>246.93637085289856</v>
      </c>
      <c r="CA19" s="64">
        <f t="shared" si="12"/>
        <v>137.47795254079801</v>
      </c>
      <c r="CB19" s="64">
        <f t="shared" si="12"/>
        <v>-50.199480009729541</v>
      </c>
      <c r="CC19" s="64">
        <f t="shared" si="12"/>
        <v>116.38819885522389</v>
      </c>
      <c r="CD19" s="71">
        <f t="shared" si="12"/>
        <v>-4.9641098175488878</v>
      </c>
      <c r="CE19" s="210"/>
    </row>
    <row r="20" spans="1:83" x14ac:dyDescent="0.25">
      <c r="A20" s="4"/>
      <c r="B20" s="61" t="s">
        <v>52</v>
      </c>
      <c r="C20" s="58">
        <v>135.29857987121812</v>
      </c>
      <c r="D20" s="59">
        <v>139.73076923076923</v>
      </c>
      <c r="E20" s="59">
        <v>135.89625436695707</v>
      </c>
      <c r="F20" s="59">
        <v>125.17907284768214</v>
      </c>
      <c r="G20" s="59">
        <v>123.20459161147903</v>
      </c>
      <c r="H20" s="59">
        <v>122.48818828100852</v>
      </c>
      <c r="I20" s="59">
        <v>134.57086250165105</v>
      </c>
      <c r="J20" s="59">
        <v>131.24364723467863</v>
      </c>
      <c r="K20" s="59">
        <v>131.13567971843378</v>
      </c>
      <c r="L20" s="59">
        <v>122.67682282493834</v>
      </c>
      <c r="M20" s="59">
        <v>117.85803849357708</v>
      </c>
      <c r="N20" s="231">
        <v>115.90421052631581</v>
      </c>
      <c r="O20" s="234">
        <v>152.76109918043565</v>
      </c>
      <c r="P20" s="123">
        <v>168.92554078364267</v>
      </c>
      <c r="Q20" s="123">
        <f>Q27+Q34+Q41</f>
        <v>149.70905096660806</v>
      </c>
      <c r="R20" s="123">
        <v>146.43245958934034</v>
      </c>
      <c r="S20" s="123">
        <f>S27+S34+S41</f>
        <v>133.27514728343891</v>
      </c>
      <c r="T20" s="628">
        <v>132.55181742811013</v>
      </c>
      <c r="U20" s="629">
        <v>138.09290996085255</v>
      </c>
      <c r="V20" s="630">
        <v>126.44312724440792</v>
      </c>
      <c r="W20" s="630">
        <v>132.7474808632098</v>
      </c>
      <c r="X20" s="631">
        <f>X27+X34+X41</f>
        <v>122.64093264248703</v>
      </c>
      <c r="Y20" s="280">
        <v>122.4032376429959</v>
      </c>
      <c r="Z20" s="280">
        <v>113.94554156605724</v>
      </c>
      <c r="AA20" s="280">
        <v>109.54769190983147</v>
      </c>
      <c r="AB20" s="280">
        <v>109.64704866358652</v>
      </c>
      <c r="AC20" s="280">
        <v>104.01794960303762</v>
      </c>
      <c r="AD20" s="632">
        <f t="shared" si="7"/>
        <v>118.46241183554102</v>
      </c>
      <c r="AE20" s="632">
        <f t="shared" si="7"/>
        <v>118.58223062381852</v>
      </c>
      <c r="AF20" s="632">
        <f t="shared" si="7"/>
        <v>117.47881748505012</v>
      </c>
      <c r="AG20" s="632">
        <f t="shared" si="7"/>
        <v>125.18139694525485</v>
      </c>
      <c r="AH20" s="280">
        <v>116.87208753486375</v>
      </c>
      <c r="AI20" s="632">
        <f t="shared" si="8"/>
        <v>165.04575725026854</v>
      </c>
      <c r="AJ20" s="633">
        <v>122.32640439786979</v>
      </c>
      <c r="AK20" s="634">
        <v>147.82990702038728</v>
      </c>
      <c r="AL20" s="635">
        <f t="shared" si="9"/>
        <v>154.82222127186418</v>
      </c>
      <c r="AM20" s="280">
        <v>121.97913117546848</v>
      </c>
      <c r="AN20" s="280">
        <v>116.58171106557377</v>
      </c>
      <c r="AO20" s="280">
        <v>124.84608491572436</v>
      </c>
      <c r="AP20" s="632">
        <f t="shared" si="10"/>
        <v>108.27769031105058</v>
      </c>
      <c r="AQ20" s="280">
        <v>120.48727241717478</v>
      </c>
      <c r="AR20" s="280">
        <v>121.50036190232896</v>
      </c>
      <c r="AS20" s="280">
        <v>133.79556461891411</v>
      </c>
      <c r="AT20" s="280">
        <v>155.21811609610887</v>
      </c>
      <c r="AU20" s="280">
        <v>131.678507615077</v>
      </c>
      <c r="AV20" s="633">
        <v>115.8002556455049</v>
      </c>
      <c r="AW20" s="636">
        <v>84.277466609220156</v>
      </c>
      <c r="AX20" s="280">
        <v>88.029571385838224</v>
      </c>
      <c r="AY20" s="280">
        <v>81.909301835055899</v>
      </c>
      <c r="AZ20" s="280">
        <v>84.289224229543038</v>
      </c>
      <c r="BA20" s="280">
        <v>84.119430194598721</v>
      </c>
      <c r="BB20" s="632">
        <f t="shared" si="11"/>
        <v>79.598428207306711</v>
      </c>
      <c r="BC20" s="280">
        <v>88.092836288241031</v>
      </c>
      <c r="BD20" s="280">
        <v>89.329041003049809</v>
      </c>
      <c r="BE20" s="280">
        <v>85.012301688300667</v>
      </c>
      <c r="BF20" s="280">
        <v>84.888912230578541</v>
      </c>
      <c r="BG20" s="280">
        <v>83.486298188574096</v>
      </c>
      <c r="BH20" s="637">
        <v>79.321463476819787</v>
      </c>
      <c r="BI20" s="280">
        <v>87.328682038628429</v>
      </c>
      <c r="BJ20" s="545">
        <v>66</v>
      </c>
      <c r="BK20" s="545">
        <v>105</v>
      </c>
      <c r="BL20" s="545">
        <v>93</v>
      </c>
      <c r="BM20" s="545">
        <v>81</v>
      </c>
      <c r="BN20" s="280">
        <v>92</v>
      </c>
      <c r="BO20" s="280">
        <v>83</v>
      </c>
      <c r="BP20" s="280">
        <v>91</v>
      </c>
      <c r="BQ20" s="280">
        <v>80</v>
      </c>
      <c r="BR20" s="217">
        <v>77</v>
      </c>
      <c r="BS20" s="217"/>
      <c r="BT20" s="217"/>
      <c r="BU20" s="162">
        <f t="shared" si="12"/>
        <v>17.462519309217527</v>
      </c>
      <c r="BV20" s="64">
        <f t="shared" si="12"/>
        <v>29.194771552873448</v>
      </c>
      <c r="BW20" s="64">
        <f t="shared" si="12"/>
        <v>13.812796599650994</v>
      </c>
      <c r="BX20" s="64">
        <f t="shared" si="12"/>
        <v>21.253386741658204</v>
      </c>
      <c r="BY20" s="64">
        <f t="shared" si="12"/>
        <v>10.07055567195988</v>
      </c>
      <c r="BZ20" s="64">
        <f t="shared" si="12"/>
        <v>10.063629147101608</v>
      </c>
      <c r="CA20" s="64">
        <f t="shared" si="12"/>
        <v>3.5220474592015023</v>
      </c>
      <c r="CB20" s="64">
        <f t="shared" si="12"/>
        <v>-4.8005199902707147</v>
      </c>
      <c r="CC20" s="64">
        <f t="shared" si="12"/>
        <v>1.6118011447760239</v>
      </c>
      <c r="CD20" s="71">
        <f t="shared" si="12"/>
        <v>-3.5890182451311148E-2</v>
      </c>
      <c r="CE20" s="210"/>
    </row>
    <row r="21" spans="1:83" x14ac:dyDescent="0.25">
      <c r="A21" s="4"/>
      <c r="B21" s="61" t="s">
        <v>51</v>
      </c>
      <c r="C21" s="58">
        <v>9</v>
      </c>
      <c r="D21" s="59">
        <v>16</v>
      </c>
      <c r="E21" s="59">
        <v>19</v>
      </c>
      <c r="F21" s="59">
        <v>22</v>
      </c>
      <c r="G21" s="59">
        <v>17</v>
      </c>
      <c r="H21" s="59">
        <v>16</v>
      </c>
      <c r="I21" s="59">
        <v>19</v>
      </c>
      <c r="J21" s="59">
        <v>16</v>
      </c>
      <c r="K21" s="59">
        <v>18</v>
      </c>
      <c r="L21" s="59">
        <v>18</v>
      </c>
      <c r="M21" s="59">
        <v>20</v>
      </c>
      <c r="N21" s="231">
        <v>19</v>
      </c>
      <c r="O21" s="234">
        <v>22</v>
      </c>
      <c r="P21" s="123">
        <v>27</v>
      </c>
      <c r="Q21" s="123">
        <f>Q28+Q35+Q42</f>
        <v>24</v>
      </c>
      <c r="R21" s="123">
        <v>28</v>
      </c>
      <c r="S21" s="123">
        <f>S28+S35+S42</f>
        <v>74</v>
      </c>
      <c r="T21" s="628">
        <v>81</v>
      </c>
      <c r="U21" s="629">
        <v>77</v>
      </c>
      <c r="V21" s="630">
        <v>62</v>
      </c>
      <c r="W21" s="630">
        <v>79</v>
      </c>
      <c r="X21" s="631">
        <f>X28+X35+X42</f>
        <v>77</v>
      </c>
      <c r="Y21" s="280">
        <v>76</v>
      </c>
      <c r="Z21" s="280">
        <v>79</v>
      </c>
      <c r="AA21" s="280">
        <v>69</v>
      </c>
      <c r="AB21" s="280">
        <v>60</v>
      </c>
      <c r="AC21" s="280">
        <v>68</v>
      </c>
      <c r="AD21" s="632">
        <f t="shared" si="7"/>
        <v>70</v>
      </c>
      <c r="AE21" s="632">
        <f t="shared" si="7"/>
        <v>79</v>
      </c>
      <c r="AF21" s="632">
        <f t="shared" si="7"/>
        <v>73</v>
      </c>
      <c r="AG21" s="632">
        <f t="shared" si="7"/>
        <v>75</v>
      </c>
      <c r="AH21" s="280">
        <v>76</v>
      </c>
      <c r="AI21" s="632">
        <f t="shared" si="8"/>
        <v>119</v>
      </c>
      <c r="AJ21" s="633">
        <v>0</v>
      </c>
      <c r="AK21" s="634">
        <v>0</v>
      </c>
      <c r="AL21" s="635">
        <f t="shared" si="9"/>
        <v>0</v>
      </c>
      <c r="AM21" s="280">
        <v>0</v>
      </c>
      <c r="AN21" s="280">
        <v>0</v>
      </c>
      <c r="AO21" s="280">
        <v>0</v>
      </c>
      <c r="AP21" s="632">
        <f t="shared" si="10"/>
        <v>0</v>
      </c>
      <c r="AQ21" s="280">
        <v>0</v>
      </c>
      <c r="AR21" s="280">
        <v>0</v>
      </c>
      <c r="AS21" s="280">
        <v>0</v>
      </c>
      <c r="AT21" s="280">
        <v>0</v>
      </c>
      <c r="AU21" s="280">
        <v>0</v>
      </c>
      <c r="AV21" s="633">
        <v>0</v>
      </c>
      <c r="AW21" s="636">
        <v>0</v>
      </c>
      <c r="AX21" s="280">
        <v>0</v>
      </c>
      <c r="AY21" s="280">
        <v>0</v>
      </c>
      <c r="AZ21" s="280">
        <v>0</v>
      </c>
      <c r="BA21" s="280">
        <v>0</v>
      </c>
      <c r="BB21" s="632">
        <f t="shared" si="11"/>
        <v>0</v>
      </c>
      <c r="BC21" s="280">
        <v>0</v>
      </c>
      <c r="BD21" s="280">
        <v>0</v>
      </c>
      <c r="BE21" s="280">
        <v>0</v>
      </c>
      <c r="BF21" s="280">
        <v>0</v>
      </c>
      <c r="BG21" s="280">
        <v>0</v>
      </c>
      <c r="BH21" s="637">
        <v>0</v>
      </c>
      <c r="BI21" s="280">
        <v>0</v>
      </c>
      <c r="BJ21" s="545">
        <v>192</v>
      </c>
      <c r="BK21" s="545">
        <v>203</v>
      </c>
      <c r="BL21" s="545">
        <v>181</v>
      </c>
      <c r="BM21" s="545">
        <v>200</v>
      </c>
      <c r="BN21" s="280">
        <v>212</v>
      </c>
      <c r="BO21" s="280">
        <v>169</v>
      </c>
      <c r="BP21" s="280">
        <v>169</v>
      </c>
      <c r="BQ21" s="280">
        <v>164</v>
      </c>
      <c r="BR21" s="217">
        <v>179</v>
      </c>
      <c r="BS21" s="217"/>
      <c r="BT21" s="217"/>
      <c r="BU21" s="162">
        <f t="shared" si="12"/>
        <v>13</v>
      </c>
      <c r="BV21" s="64">
        <f t="shared" si="12"/>
        <v>11</v>
      </c>
      <c r="BW21" s="64">
        <f t="shared" si="12"/>
        <v>5</v>
      </c>
      <c r="BX21" s="64">
        <f t="shared" si="12"/>
        <v>6</v>
      </c>
      <c r="BY21" s="64">
        <f t="shared" si="12"/>
        <v>57</v>
      </c>
      <c r="BZ21" s="64">
        <f t="shared" si="12"/>
        <v>65</v>
      </c>
      <c r="CA21" s="64">
        <f t="shared" si="12"/>
        <v>58</v>
      </c>
      <c r="CB21" s="64">
        <f t="shared" si="12"/>
        <v>46</v>
      </c>
      <c r="CC21" s="64">
        <f t="shared" si="12"/>
        <v>61</v>
      </c>
      <c r="CD21" s="71">
        <f t="shared" si="12"/>
        <v>59</v>
      </c>
      <c r="CE21" s="210"/>
    </row>
    <row r="22" spans="1:83" ht="15.75" thickBot="1" x14ac:dyDescent="0.3">
      <c r="B22" s="80" t="s">
        <v>46</v>
      </c>
      <c r="C22" s="638">
        <v>51509</v>
      </c>
      <c r="D22" s="639">
        <v>54552</v>
      </c>
      <c r="E22" s="639">
        <v>54074</v>
      </c>
      <c r="F22" s="639">
        <v>50774</v>
      </c>
      <c r="G22" s="639">
        <v>50340</v>
      </c>
      <c r="H22" s="639">
        <v>53705</v>
      </c>
      <c r="I22" s="639">
        <v>54410</v>
      </c>
      <c r="J22" s="639">
        <v>51503</v>
      </c>
      <c r="K22" s="639">
        <v>51467</v>
      </c>
      <c r="L22" s="639">
        <v>51584.999999999993</v>
      </c>
      <c r="M22" s="639">
        <v>51562</v>
      </c>
      <c r="N22" s="629">
        <v>50231</v>
      </c>
      <c r="O22" s="640">
        <v>53495</v>
      </c>
      <c r="P22" s="639">
        <v>51219</v>
      </c>
      <c r="Q22" s="641">
        <f>SUM(Q17:Q21)</f>
        <v>47702</v>
      </c>
      <c r="R22" s="641">
        <f>SUM(R17:R21)</f>
        <v>47828</v>
      </c>
      <c r="S22" s="641">
        <f>SUM(S17:S21)</f>
        <v>47357.000000000007</v>
      </c>
      <c r="T22" s="639">
        <v>51252</v>
      </c>
      <c r="U22" s="629">
        <v>53061</v>
      </c>
      <c r="V22" s="630">
        <v>52855</v>
      </c>
      <c r="W22" s="630">
        <v>53371</v>
      </c>
      <c r="X22" s="637">
        <f>SUM(X17:X21)</f>
        <v>50439.999999999993</v>
      </c>
      <c r="Y22" s="280">
        <v>48512</v>
      </c>
      <c r="Z22" s="280">
        <v>48663</v>
      </c>
      <c r="AA22" s="280">
        <v>47730</v>
      </c>
      <c r="AB22" s="280">
        <v>49747</v>
      </c>
      <c r="AC22" s="280">
        <v>47460</v>
      </c>
      <c r="AD22" s="280">
        <f>SUM(AD17:AD21)</f>
        <v>49303</v>
      </c>
      <c r="AE22" s="280">
        <f>SUM(AE17:AE21)</f>
        <v>50230</v>
      </c>
      <c r="AF22" s="280">
        <f t="shared" ref="AF22:AG22" si="13">SUM(AF17:AF21)</f>
        <v>51468</v>
      </c>
      <c r="AG22" s="280">
        <f t="shared" si="13"/>
        <v>51580</v>
      </c>
      <c r="AH22" s="280">
        <v>50619</v>
      </c>
      <c r="AI22" s="280">
        <f t="shared" ref="AI22" si="14">SUM(AI17:AI21)</f>
        <v>51935</v>
      </c>
      <c r="AJ22" s="633">
        <v>45964</v>
      </c>
      <c r="AK22" s="634">
        <v>47855</v>
      </c>
      <c r="AL22" s="635">
        <f t="shared" ref="AL22" si="15">SUM(AL17:AL21)</f>
        <v>51270</v>
      </c>
      <c r="AM22" s="280">
        <v>47136</v>
      </c>
      <c r="AN22" s="280">
        <v>50566</v>
      </c>
      <c r="AO22" s="280">
        <v>51556</v>
      </c>
      <c r="AP22" s="280">
        <f t="shared" ref="AP22" si="16">SUM(AP17:AP21)</f>
        <v>47856</v>
      </c>
      <c r="AQ22" s="280">
        <v>47241</v>
      </c>
      <c r="AR22" s="280">
        <v>49985</v>
      </c>
      <c r="AS22" s="280">
        <v>52602</v>
      </c>
      <c r="AT22" s="280">
        <v>52735</v>
      </c>
      <c r="AU22" s="280">
        <v>48767</v>
      </c>
      <c r="AV22" s="633">
        <v>47262</v>
      </c>
      <c r="AW22" s="636">
        <v>50648</v>
      </c>
      <c r="AX22" s="280">
        <v>51705</v>
      </c>
      <c r="AY22" s="280">
        <v>52336</v>
      </c>
      <c r="AZ22" s="280">
        <v>53410</v>
      </c>
      <c r="BA22" s="280">
        <v>51760</v>
      </c>
      <c r="BB22" s="280">
        <f t="shared" ref="BB22" si="17">SUM(BB17:BB21)</f>
        <v>48666</v>
      </c>
      <c r="BC22" s="280">
        <v>50206</v>
      </c>
      <c r="BD22" s="280">
        <v>50972</v>
      </c>
      <c r="BE22" s="280">
        <v>51330</v>
      </c>
      <c r="BF22" s="280">
        <v>50705</v>
      </c>
      <c r="BG22" s="280">
        <v>48200</v>
      </c>
      <c r="BH22" s="637">
        <v>48064</v>
      </c>
      <c r="BI22" s="280">
        <v>51348</v>
      </c>
      <c r="BJ22" s="632">
        <f>SUM(BJ17:BJ21)</f>
        <v>48800</v>
      </c>
      <c r="BK22" s="280">
        <f t="shared" ref="BK22:BN22" si="18">SUM(BK17:BK21)</f>
        <v>49889</v>
      </c>
      <c r="BL22" s="280">
        <f t="shared" si="18"/>
        <v>48558</v>
      </c>
      <c r="BM22" s="280">
        <f t="shared" si="18"/>
        <v>50505</v>
      </c>
      <c r="BN22" s="280">
        <f t="shared" si="18"/>
        <v>48528</v>
      </c>
      <c r="BO22" s="280">
        <v>45738</v>
      </c>
      <c r="BP22" s="280">
        <v>47943</v>
      </c>
      <c r="BQ22" s="280">
        <v>48572</v>
      </c>
      <c r="BR22" s="217">
        <v>45762</v>
      </c>
      <c r="BS22" s="217"/>
      <c r="BT22" s="217"/>
      <c r="BU22" s="162">
        <f t="shared" si="12"/>
        <v>1986</v>
      </c>
      <c r="BV22" s="64">
        <f t="shared" si="12"/>
        <v>-3333</v>
      </c>
      <c r="BW22" s="64">
        <f t="shared" si="12"/>
        <v>-6372</v>
      </c>
      <c r="BX22" s="64">
        <f t="shared" si="12"/>
        <v>-2946</v>
      </c>
      <c r="BY22" s="64">
        <f t="shared" si="12"/>
        <v>-2982.9999999999927</v>
      </c>
      <c r="BZ22" s="64">
        <f t="shared" si="12"/>
        <v>-2453</v>
      </c>
      <c r="CA22" s="64">
        <f t="shared" si="12"/>
        <v>-1349</v>
      </c>
      <c r="CB22" s="64">
        <f t="shared" si="12"/>
        <v>1352</v>
      </c>
      <c r="CC22" s="64">
        <f t="shared" si="12"/>
        <v>1904</v>
      </c>
      <c r="CD22" s="71">
        <f t="shared" si="12"/>
        <v>-1145</v>
      </c>
      <c r="CE22" s="210"/>
    </row>
    <row r="23" spans="1:83" x14ac:dyDescent="0.25">
      <c r="A23" s="4">
        <v>3</v>
      </c>
      <c r="B23" s="79" t="s">
        <v>21</v>
      </c>
      <c r="C23" s="642"/>
      <c r="D23" s="628"/>
      <c r="E23" s="628"/>
      <c r="F23" s="628"/>
      <c r="G23" s="628"/>
      <c r="H23" s="628"/>
      <c r="I23" s="628"/>
      <c r="J23" s="628"/>
      <c r="K23" s="628"/>
      <c r="L23" s="628"/>
      <c r="M23" s="628"/>
      <c r="N23" s="629"/>
      <c r="O23" s="640"/>
      <c r="P23" s="628"/>
      <c r="Q23" s="123"/>
      <c r="R23" s="628"/>
      <c r="S23" s="123"/>
      <c r="T23" s="628"/>
      <c r="U23" s="629"/>
      <c r="V23" s="630"/>
      <c r="W23" s="630"/>
      <c r="X23" s="631"/>
      <c r="Y23" s="280"/>
      <c r="Z23" s="280"/>
      <c r="AA23" s="280"/>
      <c r="AB23" s="280"/>
      <c r="AC23" s="280"/>
      <c r="AD23" s="632"/>
      <c r="AE23" s="632"/>
      <c r="AF23" s="632"/>
      <c r="AG23" s="632"/>
      <c r="AH23" s="280"/>
      <c r="AI23" s="632"/>
      <c r="AJ23" s="633"/>
      <c r="AK23" s="634"/>
      <c r="AL23" s="635"/>
      <c r="AM23" s="280"/>
      <c r="AN23" s="280"/>
      <c r="AO23" s="280"/>
      <c r="AP23" s="632"/>
      <c r="AQ23" s="280"/>
      <c r="AR23" s="280"/>
      <c r="AS23" s="280"/>
      <c r="AT23" s="280"/>
      <c r="AU23" s="280"/>
      <c r="AV23" s="633"/>
      <c r="AW23" s="636"/>
      <c r="AX23" s="280"/>
      <c r="AY23" s="280"/>
      <c r="AZ23" s="280"/>
      <c r="BA23" s="280"/>
      <c r="BB23" s="632"/>
      <c r="BC23" s="280"/>
      <c r="BD23" s="280"/>
      <c r="BE23" s="280"/>
      <c r="BF23" s="280"/>
      <c r="BG23" s="280"/>
      <c r="BH23" s="637"/>
      <c r="BI23" s="280"/>
      <c r="BJ23" s="186"/>
      <c r="BK23" s="186"/>
      <c r="BL23" s="186"/>
      <c r="BM23" s="186"/>
      <c r="BN23" s="280"/>
      <c r="BO23" s="280"/>
      <c r="BP23" s="280"/>
      <c r="BQ23" s="280"/>
      <c r="BR23" s="217"/>
      <c r="BS23" s="217"/>
      <c r="BT23" s="217"/>
      <c r="BU23" s="162"/>
      <c r="BV23" s="64"/>
      <c r="BW23" s="64"/>
      <c r="BX23" s="64"/>
      <c r="BY23" s="64"/>
      <c r="BZ23" s="64"/>
      <c r="CA23" s="64"/>
      <c r="CB23" s="64"/>
      <c r="CC23" s="64"/>
      <c r="CD23" s="71"/>
      <c r="CE23" s="210"/>
    </row>
    <row r="24" spans="1:83" x14ac:dyDescent="0.25">
      <c r="B24" s="61" t="s">
        <v>41</v>
      </c>
      <c r="C24" s="642">
        <v>12407</v>
      </c>
      <c r="D24" s="628">
        <v>12873</v>
      </c>
      <c r="E24" s="628">
        <v>12741</v>
      </c>
      <c r="F24" s="628">
        <v>11519</v>
      </c>
      <c r="G24" s="628">
        <v>12165</v>
      </c>
      <c r="H24" s="628">
        <v>13818</v>
      </c>
      <c r="I24" s="628">
        <v>15055</v>
      </c>
      <c r="J24" s="628">
        <v>13397</v>
      </c>
      <c r="K24" s="628">
        <v>12524</v>
      </c>
      <c r="L24" s="628">
        <v>11574</v>
      </c>
      <c r="M24" s="628">
        <v>12535</v>
      </c>
      <c r="N24" s="629">
        <v>12964</v>
      </c>
      <c r="O24" s="640">
        <v>12971</v>
      </c>
      <c r="P24" s="123">
        <v>9699</v>
      </c>
      <c r="Q24" s="123">
        <v>8115</v>
      </c>
      <c r="R24" s="628">
        <v>8613</v>
      </c>
      <c r="S24" s="123">
        <v>8624</v>
      </c>
      <c r="T24" s="628">
        <v>10280</v>
      </c>
      <c r="U24" s="629">
        <v>10607</v>
      </c>
      <c r="V24" s="630">
        <v>9360</v>
      </c>
      <c r="W24" s="630">
        <v>9160</v>
      </c>
      <c r="X24" s="631">
        <v>7018</v>
      </c>
      <c r="Y24" s="280">
        <v>7751</v>
      </c>
      <c r="Z24" s="280">
        <v>8042</v>
      </c>
      <c r="AA24" s="280">
        <v>7765</v>
      </c>
      <c r="AB24" s="280">
        <v>9282</v>
      </c>
      <c r="AC24" s="280">
        <v>6979</v>
      </c>
      <c r="AD24" s="632">
        <v>7619</v>
      </c>
      <c r="AE24" s="632">
        <v>8701</v>
      </c>
      <c r="AF24" s="632">
        <v>9436</v>
      </c>
      <c r="AG24" s="632">
        <v>10685</v>
      </c>
      <c r="AH24" s="280">
        <v>10746</v>
      </c>
      <c r="AI24" s="632">
        <v>10064</v>
      </c>
      <c r="AJ24" s="633">
        <v>9137</v>
      </c>
      <c r="AK24" s="634">
        <v>10497</v>
      </c>
      <c r="AL24" s="635">
        <v>13344</v>
      </c>
      <c r="AM24" s="280">
        <v>9779</v>
      </c>
      <c r="AN24" s="280">
        <v>12242</v>
      </c>
      <c r="AO24" s="280">
        <v>9175</v>
      </c>
      <c r="AP24" s="632">
        <v>7558</v>
      </c>
      <c r="AQ24" s="280">
        <v>9575</v>
      </c>
      <c r="AR24" s="280">
        <v>11507</v>
      </c>
      <c r="AS24" s="280">
        <v>12994</v>
      </c>
      <c r="AT24" s="280">
        <v>12686</v>
      </c>
      <c r="AU24" s="280">
        <v>9933</v>
      </c>
      <c r="AV24" s="633">
        <v>8681</v>
      </c>
      <c r="AW24" s="636">
        <v>9983</v>
      </c>
      <c r="AX24" s="280">
        <v>10819</v>
      </c>
      <c r="AY24" s="280">
        <v>11450</v>
      </c>
      <c r="AZ24" s="280">
        <v>12132</v>
      </c>
      <c r="BA24" s="280">
        <v>10764</v>
      </c>
      <c r="BB24" s="632">
        <v>8732</v>
      </c>
      <c r="BC24" s="280">
        <v>11017</v>
      </c>
      <c r="BD24" s="280">
        <v>11438</v>
      </c>
      <c r="BE24" s="280">
        <v>11973</v>
      </c>
      <c r="BF24" s="280">
        <v>12021</v>
      </c>
      <c r="BG24" s="280">
        <v>10302</v>
      </c>
      <c r="BH24" s="637">
        <v>9589</v>
      </c>
      <c r="BI24" s="280">
        <v>10423</v>
      </c>
      <c r="BJ24" s="545">
        <v>12312</v>
      </c>
      <c r="BK24" s="545">
        <v>11308</v>
      </c>
      <c r="BL24" s="545">
        <v>10452</v>
      </c>
      <c r="BM24" s="545">
        <v>12354</v>
      </c>
      <c r="BN24" s="280">
        <v>10032</v>
      </c>
      <c r="BO24" s="280">
        <v>10937</v>
      </c>
      <c r="BP24" s="280">
        <v>13443</v>
      </c>
      <c r="BQ24" s="280">
        <v>13394</v>
      </c>
      <c r="BR24" s="217">
        <v>12003</v>
      </c>
      <c r="BS24" s="217"/>
      <c r="BT24" s="217"/>
      <c r="BU24" s="162">
        <f t="shared" ref="BU24:CD29" si="19">O24-C24</f>
        <v>564</v>
      </c>
      <c r="BV24" s="64">
        <f t="shared" si="19"/>
        <v>-3174</v>
      </c>
      <c r="BW24" s="64">
        <f t="shared" si="19"/>
        <v>-4626</v>
      </c>
      <c r="BX24" s="64">
        <f t="shared" si="19"/>
        <v>-2906</v>
      </c>
      <c r="BY24" s="64">
        <f t="shared" si="19"/>
        <v>-3541</v>
      </c>
      <c r="BZ24" s="64">
        <f t="shared" si="19"/>
        <v>-3538</v>
      </c>
      <c r="CA24" s="64">
        <f t="shared" si="19"/>
        <v>-4448</v>
      </c>
      <c r="CB24" s="64">
        <f t="shared" si="19"/>
        <v>-4037</v>
      </c>
      <c r="CC24" s="64">
        <f t="shared" si="19"/>
        <v>-3364</v>
      </c>
      <c r="CD24" s="71">
        <f t="shared" si="19"/>
        <v>-4556</v>
      </c>
      <c r="CE24" s="210"/>
    </row>
    <row r="25" spans="1:83" x14ac:dyDescent="0.25">
      <c r="B25" s="61" t="s">
        <v>42</v>
      </c>
      <c r="C25" s="642">
        <v>4882</v>
      </c>
      <c r="D25" s="628">
        <v>5861</v>
      </c>
      <c r="E25" s="628">
        <v>6357</v>
      </c>
      <c r="F25" s="628">
        <v>5643</v>
      </c>
      <c r="G25" s="628">
        <v>6297</v>
      </c>
      <c r="H25" s="628">
        <v>7504</v>
      </c>
      <c r="I25" s="628">
        <v>7830</v>
      </c>
      <c r="J25" s="628">
        <v>7274</v>
      </c>
      <c r="K25" s="628">
        <v>5863</v>
      </c>
      <c r="L25" s="628">
        <v>5572</v>
      </c>
      <c r="M25" s="628">
        <v>5928</v>
      </c>
      <c r="N25" s="629">
        <v>5784</v>
      </c>
      <c r="O25" s="640">
        <v>5470</v>
      </c>
      <c r="P25" s="123">
        <v>4402</v>
      </c>
      <c r="Q25" s="123">
        <v>3561</v>
      </c>
      <c r="R25" s="628">
        <v>4251</v>
      </c>
      <c r="S25" s="123">
        <v>4526</v>
      </c>
      <c r="T25" s="628">
        <v>5351</v>
      </c>
      <c r="U25" s="629">
        <v>5224</v>
      </c>
      <c r="V25" s="630">
        <v>4373</v>
      </c>
      <c r="W25" s="630">
        <v>4052</v>
      </c>
      <c r="X25" s="631">
        <v>3400</v>
      </c>
      <c r="Y25" s="280">
        <v>3513</v>
      </c>
      <c r="Z25" s="280">
        <v>3901</v>
      </c>
      <c r="AA25" s="280">
        <v>3124</v>
      </c>
      <c r="AB25" s="280">
        <v>4086</v>
      </c>
      <c r="AC25" s="280">
        <v>3351</v>
      </c>
      <c r="AD25" s="632">
        <v>3928</v>
      </c>
      <c r="AE25" s="632">
        <v>4637</v>
      </c>
      <c r="AF25" s="632">
        <v>5033</v>
      </c>
      <c r="AG25" s="632">
        <v>5423</v>
      </c>
      <c r="AH25" s="280">
        <v>5504</v>
      </c>
      <c r="AI25" s="632">
        <v>4405</v>
      </c>
      <c r="AJ25" s="633">
        <v>3684</v>
      </c>
      <c r="AK25" s="634">
        <v>4162</v>
      </c>
      <c r="AL25" s="635">
        <v>4560</v>
      </c>
      <c r="AM25" s="280">
        <v>3740</v>
      </c>
      <c r="AN25" s="280">
        <v>4923</v>
      </c>
      <c r="AO25" s="280">
        <v>4070</v>
      </c>
      <c r="AP25" s="632">
        <v>3525</v>
      </c>
      <c r="AQ25" s="280">
        <v>4940</v>
      </c>
      <c r="AR25" s="280">
        <v>6108</v>
      </c>
      <c r="AS25" s="280">
        <v>6876</v>
      </c>
      <c r="AT25" s="280">
        <v>5970</v>
      </c>
      <c r="AU25" s="280">
        <v>4548</v>
      </c>
      <c r="AV25" s="633">
        <v>3973</v>
      </c>
      <c r="AW25" s="636">
        <v>4852</v>
      </c>
      <c r="AX25" s="280">
        <v>4892</v>
      </c>
      <c r="AY25" s="280">
        <v>4978</v>
      </c>
      <c r="AZ25" s="280">
        <v>5400</v>
      </c>
      <c r="BA25" s="280">
        <v>5368</v>
      </c>
      <c r="BB25" s="632">
        <v>4802</v>
      </c>
      <c r="BC25" s="280">
        <v>6014</v>
      </c>
      <c r="BD25" s="280">
        <v>6526</v>
      </c>
      <c r="BE25" s="280">
        <v>6702</v>
      </c>
      <c r="BF25" s="280">
        <v>5965</v>
      </c>
      <c r="BG25" s="280">
        <v>4894</v>
      </c>
      <c r="BH25" s="637">
        <v>4441</v>
      </c>
      <c r="BI25" s="280">
        <v>4641</v>
      </c>
      <c r="BJ25" s="545">
        <v>4165</v>
      </c>
      <c r="BK25" s="545">
        <v>3768</v>
      </c>
      <c r="BL25" s="545">
        <v>3729</v>
      </c>
      <c r="BM25" s="545">
        <v>3654</v>
      </c>
      <c r="BN25" s="280">
        <v>3179</v>
      </c>
      <c r="BO25" s="280">
        <v>3475</v>
      </c>
      <c r="BP25" s="280">
        <v>4534</v>
      </c>
      <c r="BQ25" s="280">
        <v>4159</v>
      </c>
      <c r="BR25" s="217">
        <v>3280</v>
      </c>
      <c r="BS25" s="217"/>
      <c r="BT25" s="217"/>
      <c r="BU25" s="162">
        <f t="shared" si="19"/>
        <v>588</v>
      </c>
      <c r="BV25" s="64">
        <f t="shared" si="19"/>
        <v>-1459</v>
      </c>
      <c r="BW25" s="64">
        <f t="shared" si="19"/>
        <v>-2796</v>
      </c>
      <c r="BX25" s="64">
        <f t="shared" si="19"/>
        <v>-1392</v>
      </c>
      <c r="BY25" s="64">
        <f t="shared" si="19"/>
        <v>-1771</v>
      </c>
      <c r="BZ25" s="64">
        <f t="shared" si="19"/>
        <v>-2153</v>
      </c>
      <c r="CA25" s="64">
        <f t="shared" si="19"/>
        <v>-2606</v>
      </c>
      <c r="CB25" s="64">
        <f t="shared" si="19"/>
        <v>-2901</v>
      </c>
      <c r="CC25" s="64">
        <f t="shared" si="19"/>
        <v>-1811</v>
      </c>
      <c r="CD25" s="71">
        <f t="shared" si="19"/>
        <v>-2172</v>
      </c>
      <c r="CE25" s="210"/>
    </row>
    <row r="26" spans="1:83" x14ac:dyDescent="0.25">
      <c r="B26" s="61" t="s">
        <v>43</v>
      </c>
      <c r="C26" s="642">
        <v>1158.0069683337742</v>
      </c>
      <c r="D26" s="628">
        <v>1227.1615384615384</v>
      </c>
      <c r="E26" s="628">
        <v>1223.0377216645293</v>
      </c>
      <c r="F26" s="628">
        <v>1104.863046357616</v>
      </c>
      <c r="G26" s="628">
        <v>1109.5450772626932</v>
      </c>
      <c r="H26" s="628">
        <v>1120.5312844968428</v>
      </c>
      <c r="I26" s="628">
        <v>1296.855016950645</v>
      </c>
      <c r="J26" s="628">
        <v>1190.0837070254111</v>
      </c>
      <c r="K26" s="628">
        <v>1089.0023757149143</v>
      </c>
      <c r="L26" s="628">
        <v>1103.3440471997183</v>
      </c>
      <c r="M26" s="628">
        <v>1099.2360033320181</v>
      </c>
      <c r="N26" s="629">
        <v>1101.5115789473684</v>
      </c>
      <c r="O26" s="640">
        <v>1523.7033790594733</v>
      </c>
      <c r="P26" s="123">
        <v>1394.2583475933482</v>
      </c>
      <c r="Q26" s="123">
        <v>931.77688927943768</v>
      </c>
      <c r="R26" s="628">
        <v>952.95316732197466</v>
      </c>
      <c r="S26" s="123">
        <v>869.92668557713284</v>
      </c>
      <c r="T26" s="628">
        <v>868.23545839333246</v>
      </c>
      <c r="U26" s="629">
        <v>942.11222270552412</v>
      </c>
      <c r="V26" s="630">
        <v>759.3201228745728</v>
      </c>
      <c r="W26" s="630">
        <v>981.33927258573715</v>
      </c>
      <c r="X26" s="631">
        <v>851.33281519861828</v>
      </c>
      <c r="Y26" s="280">
        <v>1006.8484351392186</v>
      </c>
      <c r="Z26" s="280">
        <v>887.91173680579504</v>
      </c>
      <c r="AA26" s="280">
        <v>767.934959700013</v>
      </c>
      <c r="AB26" s="280">
        <v>910.2921974178505</v>
      </c>
      <c r="AC26" s="280">
        <v>739.38216258198133</v>
      </c>
      <c r="AD26" s="632">
        <v>950.32840185790462</v>
      </c>
      <c r="AE26" s="632">
        <v>1058.9202612132669</v>
      </c>
      <c r="AF26" s="632">
        <v>1056.9632780257728</v>
      </c>
      <c r="AG26" s="632">
        <v>1137.7243864767463</v>
      </c>
      <c r="AH26" s="280">
        <v>978.56859043123791</v>
      </c>
      <c r="AI26" s="632">
        <v>1772.944790547798</v>
      </c>
      <c r="AJ26" s="633">
        <v>1027.0159766363167</v>
      </c>
      <c r="AK26" s="634">
        <v>1502.5253774631067</v>
      </c>
      <c r="AL26" s="635">
        <v>1694.8019501347133</v>
      </c>
      <c r="AM26" s="280">
        <v>997.78705281090288</v>
      </c>
      <c r="AN26" s="280">
        <v>1054.890368852459</v>
      </c>
      <c r="AO26" s="280">
        <v>1164.7528909750372</v>
      </c>
      <c r="AP26" s="632">
        <v>902.35943151355252</v>
      </c>
      <c r="AQ26" s="280">
        <v>1166.8558393382511</v>
      </c>
      <c r="AR26" s="280">
        <v>1079.8847021756717</v>
      </c>
      <c r="AS26" s="280">
        <v>1304.9727249553912</v>
      </c>
      <c r="AT26" s="280">
        <v>1628.5761428875185</v>
      </c>
      <c r="AU26" s="280">
        <v>1161.3683740321619</v>
      </c>
      <c r="AV26" s="633">
        <v>893.47515977844057</v>
      </c>
      <c r="AW26" s="636">
        <v>1148.8373115036622</v>
      </c>
      <c r="AX26" s="280">
        <v>1286.6352292637066</v>
      </c>
      <c r="AY26" s="280">
        <v>1023.0820080151867</v>
      </c>
      <c r="AZ26" s="280">
        <v>1109.2428905419765</v>
      </c>
      <c r="BA26" s="280">
        <v>1023.8895154110315</v>
      </c>
      <c r="BB26" s="632">
        <v>980.63487680543756</v>
      </c>
      <c r="BC26" s="280">
        <v>1193.1665044640968</v>
      </c>
      <c r="BD26" s="280">
        <v>1202.3890206709589</v>
      </c>
      <c r="BE26" s="280">
        <v>1013.4767116314584</v>
      </c>
      <c r="BF26" s="280">
        <v>1016.8544178816016</v>
      </c>
      <c r="BG26" s="280">
        <v>1005.2201579191826</v>
      </c>
      <c r="BH26" s="637">
        <v>971.56121191518287</v>
      </c>
      <c r="BI26" s="280">
        <v>1027.1210754700928</v>
      </c>
      <c r="BJ26" s="545">
        <v>1724</v>
      </c>
      <c r="BK26" s="545">
        <v>1854</v>
      </c>
      <c r="BL26" s="545">
        <v>1667</v>
      </c>
      <c r="BM26" s="545">
        <v>1712</v>
      </c>
      <c r="BN26" s="280">
        <v>1757</v>
      </c>
      <c r="BO26" s="280">
        <v>1447</v>
      </c>
      <c r="BP26" s="280">
        <v>1580</v>
      </c>
      <c r="BQ26" s="280">
        <v>1650</v>
      </c>
      <c r="BR26" s="217">
        <v>1707</v>
      </c>
      <c r="BS26" s="217"/>
      <c r="BT26" s="217"/>
      <c r="BU26" s="162">
        <f t="shared" si="19"/>
        <v>365.69641072569902</v>
      </c>
      <c r="BV26" s="64">
        <f t="shared" si="19"/>
        <v>167.09680913180978</v>
      </c>
      <c r="BW26" s="64">
        <f t="shared" si="19"/>
        <v>-291.26083238509159</v>
      </c>
      <c r="BX26" s="64">
        <f t="shared" si="19"/>
        <v>-151.90987903564132</v>
      </c>
      <c r="BY26" s="64">
        <f t="shared" si="19"/>
        <v>-239.61839168556037</v>
      </c>
      <c r="BZ26" s="64">
        <f t="shared" si="19"/>
        <v>-252.29582610351031</v>
      </c>
      <c r="CA26" s="64">
        <f t="shared" si="19"/>
        <v>-354.74279424512088</v>
      </c>
      <c r="CB26" s="64">
        <f t="shared" si="19"/>
        <v>-430.76358415083826</v>
      </c>
      <c r="CC26" s="64">
        <f t="shared" si="19"/>
        <v>-107.6631031291771</v>
      </c>
      <c r="CD26" s="71">
        <f t="shared" si="19"/>
        <v>-252.01123200109998</v>
      </c>
      <c r="CE26" s="210"/>
    </row>
    <row r="27" spans="1:83" x14ac:dyDescent="0.25">
      <c r="B27" s="61" t="s">
        <v>52</v>
      </c>
      <c r="C27" s="642">
        <v>66.993031666225633</v>
      </c>
      <c r="D27" s="628">
        <v>69.838461538461544</v>
      </c>
      <c r="E27" s="628">
        <v>68.962278335470756</v>
      </c>
      <c r="F27" s="628">
        <v>62.136953642384107</v>
      </c>
      <c r="G27" s="628">
        <v>62.454922737306845</v>
      </c>
      <c r="H27" s="628">
        <v>63.468715503157149</v>
      </c>
      <c r="I27" s="628">
        <v>75.144983049354991</v>
      </c>
      <c r="J27" s="628">
        <v>67.916292974588941</v>
      </c>
      <c r="K27" s="628">
        <v>62.997624285085791</v>
      </c>
      <c r="L27" s="628">
        <v>61.655952800281788</v>
      </c>
      <c r="M27" s="628">
        <v>62.763996667981935</v>
      </c>
      <c r="N27" s="629">
        <v>62.48842105263158</v>
      </c>
      <c r="O27" s="640">
        <v>86.296620940526807</v>
      </c>
      <c r="P27" s="123">
        <v>76.741652406651752</v>
      </c>
      <c r="Q27" s="123">
        <v>51.223110720562389</v>
      </c>
      <c r="R27" s="628">
        <v>53.046832678025339</v>
      </c>
      <c r="S27" s="123">
        <v>48.073314422867156</v>
      </c>
      <c r="T27" s="628">
        <v>47.764541606667535</v>
      </c>
      <c r="U27" s="629">
        <v>52.88777729447586</v>
      </c>
      <c r="V27" s="630">
        <v>42.679877125427254</v>
      </c>
      <c r="W27" s="630">
        <v>54.660727414262858</v>
      </c>
      <c r="X27" s="631">
        <v>47.667184801381687</v>
      </c>
      <c r="Y27" s="280">
        <v>55.151564860781356</v>
      </c>
      <c r="Z27" s="280">
        <v>49.088263194204899</v>
      </c>
      <c r="AA27" s="280">
        <v>43.065040299987068</v>
      </c>
      <c r="AB27" s="280">
        <v>50.70780258214949</v>
      </c>
      <c r="AC27" s="280">
        <v>41.617837418018638</v>
      </c>
      <c r="AD27" s="632">
        <v>53.671598142095299</v>
      </c>
      <c r="AE27" s="632">
        <v>59.079738786733117</v>
      </c>
      <c r="AF27" s="632">
        <v>58.036721974227234</v>
      </c>
      <c r="AG27" s="632">
        <v>63.275613523253817</v>
      </c>
      <c r="AH27" s="280">
        <v>54.431409568762064</v>
      </c>
      <c r="AI27" s="632">
        <v>97.055209452201936</v>
      </c>
      <c r="AJ27" s="633">
        <v>56.984023363683221</v>
      </c>
      <c r="AK27" s="634">
        <v>82.474622536893293</v>
      </c>
      <c r="AL27" s="635">
        <v>91.198049865286748</v>
      </c>
      <c r="AM27" s="280">
        <v>54.2129471890971</v>
      </c>
      <c r="AN27" s="280">
        <v>57.109631147540981</v>
      </c>
      <c r="AO27" s="280">
        <v>63.247109024962668</v>
      </c>
      <c r="AP27" s="632">
        <v>48.640568486447386</v>
      </c>
      <c r="AQ27" s="280">
        <v>63.144160661749027</v>
      </c>
      <c r="AR27" s="280">
        <v>59.115297824328358</v>
      </c>
      <c r="AS27" s="280">
        <v>71.027275044608714</v>
      </c>
      <c r="AT27" s="280">
        <v>88.4238571124814</v>
      </c>
      <c r="AU27" s="280">
        <v>63.631625967837998</v>
      </c>
      <c r="AV27" s="633">
        <v>48.524840221559437</v>
      </c>
      <c r="AW27" s="636">
        <v>40.162688496337779</v>
      </c>
      <c r="AX27" s="280">
        <v>44.364770736293323</v>
      </c>
      <c r="AY27" s="280">
        <v>35.917991984813334</v>
      </c>
      <c r="AZ27" s="280">
        <v>39.757109458023386</v>
      </c>
      <c r="BA27" s="280">
        <v>37.110484588968497</v>
      </c>
      <c r="BB27" s="632">
        <v>34.36512319456245</v>
      </c>
      <c r="BC27" s="280">
        <v>42.833495535903189</v>
      </c>
      <c r="BD27" s="280">
        <v>42.610979329041001</v>
      </c>
      <c r="BE27" s="280">
        <v>36.523288368541614</v>
      </c>
      <c r="BF27" s="280">
        <v>36.14558211839838</v>
      </c>
      <c r="BG27" s="280">
        <v>35.779842080817467</v>
      </c>
      <c r="BH27" s="637">
        <v>33.43878808481707</v>
      </c>
      <c r="BI27" s="280">
        <v>34.878924529907252</v>
      </c>
      <c r="BJ27" s="545">
        <v>46</v>
      </c>
      <c r="BK27" s="545">
        <v>64</v>
      </c>
      <c r="BL27" s="545">
        <v>50</v>
      </c>
      <c r="BM27" s="545">
        <v>50</v>
      </c>
      <c r="BN27" s="280">
        <v>60</v>
      </c>
      <c r="BO27" s="280">
        <v>50</v>
      </c>
      <c r="BP27" s="280">
        <v>63</v>
      </c>
      <c r="BQ27" s="280">
        <v>50</v>
      </c>
      <c r="BR27" s="217">
        <v>50</v>
      </c>
      <c r="BS27" s="217"/>
      <c r="BT27" s="217"/>
      <c r="BU27" s="162">
        <f t="shared" si="19"/>
        <v>19.303589274301174</v>
      </c>
      <c r="BV27" s="64">
        <f t="shared" si="19"/>
        <v>6.9031908681902081</v>
      </c>
      <c r="BW27" s="64">
        <f t="shared" si="19"/>
        <v>-17.739167614908368</v>
      </c>
      <c r="BX27" s="64">
        <f t="shared" si="19"/>
        <v>-9.0901209643587677</v>
      </c>
      <c r="BY27" s="64">
        <f t="shared" si="19"/>
        <v>-14.381608314439688</v>
      </c>
      <c r="BZ27" s="64">
        <f t="shared" si="19"/>
        <v>-15.704173896489614</v>
      </c>
      <c r="CA27" s="64">
        <f t="shared" si="19"/>
        <v>-22.257205754879131</v>
      </c>
      <c r="CB27" s="64">
        <f t="shared" si="19"/>
        <v>-25.236415849161688</v>
      </c>
      <c r="CC27" s="64">
        <f t="shared" si="19"/>
        <v>-8.3368968708229332</v>
      </c>
      <c r="CD27" s="71">
        <f t="shared" si="19"/>
        <v>-13.988767998900101</v>
      </c>
      <c r="CE27" s="210"/>
    </row>
    <row r="28" spans="1:83" x14ac:dyDescent="0.25">
      <c r="B28" s="61" t="s">
        <v>51</v>
      </c>
      <c r="C28" s="642">
        <v>4</v>
      </c>
      <c r="D28" s="628">
        <v>11</v>
      </c>
      <c r="E28" s="628">
        <v>9</v>
      </c>
      <c r="F28" s="628">
        <v>11</v>
      </c>
      <c r="G28" s="628">
        <v>7</v>
      </c>
      <c r="H28" s="628">
        <v>5</v>
      </c>
      <c r="I28" s="628">
        <v>11</v>
      </c>
      <c r="J28" s="628">
        <v>7</v>
      </c>
      <c r="K28" s="628">
        <v>9</v>
      </c>
      <c r="L28" s="628">
        <v>9</v>
      </c>
      <c r="M28" s="628">
        <v>10</v>
      </c>
      <c r="N28" s="629">
        <v>9</v>
      </c>
      <c r="O28" s="640">
        <v>13</v>
      </c>
      <c r="P28" s="123">
        <v>16</v>
      </c>
      <c r="Q28" s="123">
        <v>14</v>
      </c>
      <c r="R28" s="628">
        <v>15</v>
      </c>
      <c r="S28" s="123">
        <v>33</v>
      </c>
      <c r="T28" s="628">
        <v>39</v>
      </c>
      <c r="U28" s="629">
        <v>37</v>
      </c>
      <c r="V28" s="630">
        <v>27</v>
      </c>
      <c r="W28" s="630">
        <v>51</v>
      </c>
      <c r="X28" s="631">
        <v>42</v>
      </c>
      <c r="Y28" s="280">
        <v>45</v>
      </c>
      <c r="Z28" s="280">
        <v>38</v>
      </c>
      <c r="AA28" s="280">
        <v>34</v>
      </c>
      <c r="AB28" s="280">
        <v>36</v>
      </c>
      <c r="AC28" s="280">
        <v>38</v>
      </c>
      <c r="AD28" s="632">
        <v>40</v>
      </c>
      <c r="AE28" s="632">
        <v>44</v>
      </c>
      <c r="AF28" s="632">
        <v>48</v>
      </c>
      <c r="AG28" s="632">
        <v>54</v>
      </c>
      <c r="AH28" s="280">
        <v>52</v>
      </c>
      <c r="AI28" s="632">
        <v>94</v>
      </c>
      <c r="AJ28" s="633"/>
      <c r="AK28" s="634"/>
      <c r="AL28" s="635"/>
      <c r="AM28" s="280"/>
      <c r="AN28" s="280"/>
      <c r="AO28" s="280"/>
      <c r="AP28" s="632"/>
      <c r="AQ28" s="280"/>
      <c r="AR28" s="280"/>
      <c r="AS28" s="280"/>
      <c r="AT28" s="280"/>
      <c r="AU28" s="280"/>
      <c r="AV28" s="633"/>
      <c r="AW28" s="636"/>
      <c r="AX28" s="280"/>
      <c r="AY28" s="280"/>
      <c r="AZ28" s="280"/>
      <c r="BA28" s="280"/>
      <c r="BB28" s="632"/>
      <c r="BC28" s="280"/>
      <c r="BD28" s="280"/>
      <c r="BE28" s="280"/>
      <c r="BF28" s="280"/>
      <c r="BG28" s="280"/>
      <c r="BH28" s="637"/>
      <c r="BI28" s="280"/>
      <c r="BJ28" s="545">
        <v>108</v>
      </c>
      <c r="BK28" s="545">
        <v>94</v>
      </c>
      <c r="BL28" s="545">
        <v>68</v>
      </c>
      <c r="BM28" s="545">
        <v>95</v>
      </c>
      <c r="BN28" s="280">
        <v>103</v>
      </c>
      <c r="BO28" s="280">
        <v>57</v>
      </c>
      <c r="BP28" s="280">
        <v>69</v>
      </c>
      <c r="BQ28" s="280">
        <v>61</v>
      </c>
      <c r="BR28" s="217">
        <v>83</v>
      </c>
      <c r="BS28" s="217"/>
      <c r="BT28" s="217"/>
      <c r="BU28" s="162">
        <f t="shared" si="19"/>
        <v>9</v>
      </c>
      <c r="BV28" s="64">
        <f t="shared" si="19"/>
        <v>5</v>
      </c>
      <c r="BW28" s="64">
        <f t="shared" si="19"/>
        <v>5</v>
      </c>
      <c r="BX28" s="64">
        <f t="shared" si="19"/>
        <v>4</v>
      </c>
      <c r="BY28" s="64">
        <f t="shared" si="19"/>
        <v>26</v>
      </c>
      <c r="BZ28" s="64">
        <f t="shared" si="19"/>
        <v>34</v>
      </c>
      <c r="CA28" s="64">
        <f t="shared" si="19"/>
        <v>26</v>
      </c>
      <c r="CB28" s="64">
        <f t="shared" si="19"/>
        <v>20</v>
      </c>
      <c r="CC28" s="64">
        <f t="shared" si="19"/>
        <v>42</v>
      </c>
      <c r="CD28" s="71">
        <f t="shared" si="19"/>
        <v>33</v>
      </c>
      <c r="CE28" s="210"/>
    </row>
    <row r="29" spans="1:83" ht="15.75" thickBot="1" x14ac:dyDescent="0.3">
      <c r="B29" s="80" t="s">
        <v>46</v>
      </c>
      <c r="C29" s="638">
        <v>18518</v>
      </c>
      <c r="D29" s="639">
        <v>20042</v>
      </c>
      <c r="E29" s="639">
        <v>20399</v>
      </c>
      <c r="F29" s="639">
        <v>18340</v>
      </c>
      <c r="G29" s="639">
        <v>19641</v>
      </c>
      <c r="H29" s="639">
        <v>22511</v>
      </c>
      <c r="I29" s="639">
        <v>24268</v>
      </c>
      <c r="J29" s="639">
        <v>21936</v>
      </c>
      <c r="K29" s="639">
        <v>19548</v>
      </c>
      <c r="L29" s="639">
        <v>18320</v>
      </c>
      <c r="M29" s="639">
        <v>19635</v>
      </c>
      <c r="N29" s="630">
        <v>19921</v>
      </c>
      <c r="O29" s="640">
        <v>20064</v>
      </c>
      <c r="P29" s="639">
        <v>15588</v>
      </c>
      <c r="Q29" s="641">
        <f>SUM(Q24:Q28)</f>
        <v>12673</v>
      </c>
      <c r="R29" s="641">
        <f>SUM(R24:R28)</f>
        <v>13885</v>
      </c>
      <c r="S29" s="641">
        <f>SUM(S24:S28)</f>
        <v>14101</v>
      </c>
      <c r="T29" s="639">
        <v>16586</v>
      </c>
      <c r="U29" s="630">
        <v>16863</v>
      </c>
      <c r="V29" s="630">
        <v>14562</v>
      </c>
      <c r="W29" s="630">
        <v>14299</v>
      </c>
      <c r="X29" s="637">
        <f>SUM(X24:X28)</f>
        <v>11359</v>
      </c>
      <c r="Y29" s="280">
        <v>12371</v>
      </c>
      <c r="Z29" s="280">
        <v>12918</v>
      </c>
      <c r="AA29" s="280">
        <v>11734</v>
      </c>
      <c r="AB29" s="280">
        <v>14365</v>
      </c>
      <c r="AC29" s="280">
        <v>11149</v>
      </c>
      <c r="AD29" s="280">
        <f>SUM(AD24:AD28)</f>
        <v>12591</v>
      </c>
      <c r="AE29" s="280">
        <f>SUM(AE24:AE28)</f>
        <v>14500</v>
      </c>
      <c r="AF29" s="280">
        <f t="shared" ref="AF29:AG29" si="20">SUM(AF24:AF28)</f>
        <v>15632</v>
      </c>
      <c r="AG29" s="280">
        <f t="shared" si="20"/>
        <v>17363</v>
      </c>
      <c r="AH29" s="280">
        <v>17335</v>
      </c>
      <c r="AI29" s="280">
        <f t="shared" ref="AI29" si="21">SUM(AI24:AI28)</f>
        <v>16433</v>
      </c>
      <c r="AJ29" s="633">
        <v>13905</v>
      </c>
      <c r="AK29" s="634">
        <v>16244</v>
      </c>
      <c r="AL29" s="635">
        <f t="shared" ref="AL29" si="22">SUM(AL24:AL28)</f>
        <v>19690</v>
      </c>
      <c r="AM29" s="280">
        <v>14571</v>
      </c>
      <c r="AN29" s="280">
        <v>18277</v>
      </c>
      <c r="AO29" s="280">
        <v>14472.999999999998</v>
      </c>
      <c r="AP29" s="280">
        <f t="shared" ref="AP29" si="23">SUM(AP24:AP28)</f>
        <v>12034</v>
      </c>
      <c r="AQ29" s="280">
        <v>15745</v>
      </c>
      <c r="AR29" s="280">
        <v>18754</v>
      </c>
      <c r="AS29" s="280">
        <v>21246</v>
      </c>
      <c r="AT29" s="280">
        <v>20373</v>
      </c>
      <c r="AU29" s="280">
        <v>15706</v>
      </c>
      <c r="AV29" s="633">
        <v>13596</v>
      </c>
      <c r="AW29" s="636">
        <v>16024</v>
      </c>
      <c r="AX29" s="280">
        <v>17042</v>
      </c>
      <c r="AY29" s="280">
        <v>17487</v>
      </c>
      <c r="AZ29" s="280">
        <v>18681</v>
      </c>
      <c r="BA29" s="280">
        <v>17193</v>
      </c>
      <c r="BB29" s="280">
        <f t="shared" ref="BB29" si="24">SUM(BB24:BB28)</f>
        <v>14549</v>
      </c>
      <c r="BC29" s="280">
        <v>18267</v>
      </c>
      <c r="BD29" s="280">
        <v>19209</v>
      </c>
      <c r="BE29" s="280">
        <v>19725</v>
      </c>
      <c r="BF29" s="280">
        <v>19039</v>
      </c>
      <c r="BG29" s="280">
        <v>16237</v>
      </c>
      <c r="BH29" s="637">
        <v>15035</v>
      </c>
      <c r="BI29" s="280">
        <v>16126</v>
      </c>
      <c r="BJ29" s="632">
        <f>SUM(BJ24:BJ28)</f>
        <v>18355</v>
      </c>
      <c r="BK29" s="280">
        <f t="shared" ref="BK29" si="25">SUM(BK24:BK28)</f>
        <v>17088</v>
      </c>
      <c r="BL29" s="280">
        <f t="shared" ref="BL29" si="26">SUM(BL24:BL28)</f>
        <v>15966</v>
      </c>
      <c r="BM29" s="280">
        <f t="shared" ref="BM29" si="27">SUM(BM24:BM28)</f>
        <v>17865</v>
      </c>
      <c r="BN29" s="280">
        <f t="shared" ref="BN29" si="28">SUM(BN24:BN28)</f>
        <v>15131</v>
      </c>
      <c r="BO29" s="280">
        <v>15966</v>
      </c>
      <c r="BP29" s="280">
        <v>19689</v>
      </c>
      <c r="BQ29" s="280">
        <v>19314</v>
      </c>
      <c r="BR29" s="217">
        <v>17123</v>
      </c>
      <c r="BS29" s="217"/>
      <c r="BT29" s="217"/>
      <c r="BU29" s="162">
        <f t="shared" si="19"/>
        <v>1546</v>
      </c>
      <c r="BV29" s="64">
        <f t="shared" si="19"/>
        <v>-4454</v>
      </c>
      <c r="BW29" s="64">
        <f t="shared" si="19"/>
        <v>-7726</v>
      </c>
      <c r="BX29" s="64">
        <f t="shared" si="19"/>
        <v>-4455</v>
      </c>
      <c r="BY29" s="64">
        <f t="shared" si="19"/>
        <v>-5540</v>
      </c>
      <c r="BZ29" s="64">
        <f t="shared" si="19"/>
        <v>-5925</v>
      </c>
      <c r="CA29" s="64">
        <f t="shared" si="19"/>
        <v>-7405</v>
      </c>
      <c r="CB29" s="64">
        <f t="shared" si="19"/>
        <v>-7374</v>
      </c>
      <c r="CC29" s="64">
        <f t="shared" si="19"/>
        <v>-5249</v>
      </c>
      <c r="CD29" s="71">
        <f t="shared" si="19"/>
        <v>-6961</v>
      </c>
      <c r="CE29" s="210"/>
    </row>
    <row r="30" spans="1:83" x14ac:dyDescent="0.25">
      <c r="A30" s="4">
        <v>4</v>
      </c>
      <c r="B30" s="79" t="s">
        <v>22</v>
      </c>
      <c r="C30" s="638"/>
      <c r="D30" s="639"/>
      <c r="E30" s="639"/>
      <c r="F30" s="639"/>
      <c r="G30" s="639"/>
      <c r="H30" s="639"/>
      <c r="I30" s="639"/>
      <c r="J30" s="639"/>
      <c r="K30" s="639"/>
      <c r="L30" s="639"/>
      <c r="M30" s="639"/>
      <c r="N30" s="630"/>
      <c r="O30" s="640"/>
      <c r="P30" s="639"/>
      <c r="Q30" s="641"/>
      <c r="R30" s="639"/>
      <c r="S30" s="641"/>
      <c r="T30" s="639"/>
      <c r="U30" s="630"/>
      <c r="V30" s="630"/>
      <c r="W30" s="630"/>
      <c r="X30" s="637"/>
      <c r="Y30" s="280"/>
      <c r="Z30" s="280"/>
      <c r="AA30" s="280"/>
      <c r="AB30" s="280"/>
      <c r="AC30" s="280"/>
      <c r="AD30" s="280"/>
      <c r="AE30" s="280"/>
      <c r="AF30" s="280"/>
      <c r="AG30" s="280"/>
      <c r="AH30" s="280"/>
      <c r="AI30" s="280"/>
      <c r="AJ30" s="633"/>
      <c r="AK30" s="634"/>
      <c r="AL30" s="635"/>
      <c r="AM30" s="280"/>
      <c r="AN30" s="280"/>
      <c r="AO30" s="280"/>
      <c r="AP30" s="280"/>
      <c r="AQ30" s="280"/>
      <c r="AR30" s="280"/>
      <c r="AS30" s="280"/>
      <c r="AT30" s="280"/>
      <c r="AU30" s="280"/>
      <c r="AV30" s="633"/>
      <c r="AW30" s="636"/>
      <c r="AX30" s="280"/>
      <c r="AY30" s="280"/>
      <c r="AZ30" s="280"/>
      <c r="BA30" s="280"/>
      <c r="BB30" s="280"/>
      <c r="BC30" s="280"/>
      <c r="BD30" s="280"/>
      <c r="BE30" s="280"/>
      <c r="BF30" s="280"/>
      <c r="BG30" s="280"/>
      <c r="BH30" s="637"/>
      <c r="BI30" s="280"/>
      <c r="BJ30" s="186"/>
      <c r="BK30" s="186"/>
      <c r="BL30" s="186"/>
      <c r="BM30" s="186"/>
      <c r="BN30" s="280"/>
      <c r="BO30" s="280"/>
      <c r="BP30" s="280"/>
      <c r="BQ30" s="280"/>
      <c r="BR30" s="217"/>
      <c r="BS30" s="217"/>
      <c r="BT30" s="217"/>
      <c r="BU30" s="162"/>
      <c r="BV30" s="64"/>
      <c r="BW30" s="64"/>
      <c r="BX30" s="64"/>
      <c r="BY30" s="64"/>
      <c r="BZ30" s="64"/>
      <c r="CA30" s="64"/>
      <c r="CB30" s="64"/>
      <c r="CC30" s="64"/>
      <c r="CD30" s="71"/>
      <c r="CE30" s="210"/>
    </row>
    <row r="31" spans="1:83" x14ac:dyDescent="0.25">
      <c r="A31" s="4"/>
      <c r="B31" s="61" t="s">
        <v>41</v>
      </c>
      <c r="C31" s="638">
        <v>4567</v>
      </c>
      <c r="D31" s="639">
        <v>5515</v>
      </c>
      <c r="E31" s="639">
        <v>4941</v>
      </c>
      <c r="F31" s="639">
        <v>4113</v>
      </c>
      <c r="G31" s="639">
        <v>4702</v>
      </c>
      <c r="H31" s="639">
        <v>4346</v>
      </c>
      <c r="I31" s="639">
        <v>4384</v>
      </c>
      <c r="J31" s="639">
        <v>4612</v>
      </c>
      <c r="K31" s="639">
        <v>5400</v>
      </c>
      <c r="L31" s="639">
        <v>5393</v>
      </c>
      <c r="M31" s="639">
        <v>3859</v>
      </c>
      <c r="N31" s="630">
        <v>3489</v>
      </c>
      <c r="O31" s="640">
        <v>5327</v>
      </c>
      <c r="P31" s="641">
        <v>5601</v>
      </c>
      <c r="Q31" s="641">
        <v>4257</v>
      </c>
      <c r="R31" s="639">
        <v>3802</v>
      </c>
      <c r="S31" s="641">
        <v>3463</v>
      </c>
      <c r="T31" s="641">
        <v>3768</v>
      </c>
      <c r="U31" s="630">
        <v>4412</v>
      </c>
      <c r="V31" s="630">
        <v>4998</v>
      </c>
      <c r="W31" s="630">
        <v>4424</v>
      </c>
      <c r="X31" s="637">
        <v>3810</v>
      </c>
      <c r="Y31" s="280">
        <v>2524</v>
      </c>
      <c r="Z31" s="280">
        <v>2808</v>
      </c>
      <c r="AA31" s="280">
        <v>3931</v>
      </c>
      <c r="AB31" s="280">
        <v>3489</v>
      </c>
      <c r="AC31" s="280">
        <v>3509</v>
      </c>
      <c r="AD31" s="280">
        <v>3692</v>
      </c>
      <c r="AE31" s="280">
        <v>3090</v>
      </c>
      <c r="AF31" s="280">
        <v>3532</v>
      </c>
      <c r="AG31" s="280">
        <v>3400</v>
      </c>
      <c r="AH31" s="280">
        <v>3297</v>
      </c>
      <c r="AI31" s="280">
        <v>4394</v>
      </c>
      <c r="AJ31" s="633">
        <v>3147</v>
      </c>
      <c r="AK31" s="634">
        <v>2955</v>
      </c>
      <c r="AL31" s="635">
        <v>3516</v>
      </c>
      <c r="AM31" s="280">
        <v>4141</v>
      </c>
      <c r="AN31" s="280">
        <v>3545</v>
      </c>
      <c r="AO31" s="280">
        <v>5300</v>
      </c>
      <c r="AP31" s="280">
        <v>3998</v>
      </c>
      <c r="AQ31" s="280">
        <v>2609</v>
      </c>
      <c r="AR31" s="280">
        <v>3206</v>
      </c>
      <c r="AS31" s="280">
        <v>3562</v>
      </c>
      <c r="AT31" s="280">
        <v>4460</v>
      </c>
      <c r="AU31" s="280">
        <v>4266</v>
      </c>
      <c r="AV31" s="633">
        <v>3834</v>
      </c>
      <c r="AW31" s="636">
        <v>4281</v>
      </c>
      <c r="AX31" s="280">
        <v>4013</v>
      </c>
      <c r="AY31" s="280">
        <v>3865</v>
      </c>
      <c r="AZ31" s="280">
        <v>3829</v>
      </c>
      <c r="BA31" s="280">
        <v>4312</v>
      </c>
      <c r="BB31" s="280">
        <v>4093</v>
      </c>
      <c r="BC31" s="280">
        <v>2848</v>
      </c>
      <c r="BD31" s="280">
        <v>3257</v>
      </c>
      <c r="BE31" s="280">
        <v>3347</v>
      </c>
      <c r="BF31" s="280">
        <v>3793</v>
      </c>
      <c r="BG31" s="280">
        <v>3970</v>
      </c>
      <c r="BH31" s="637">
        <v>3846</v>
      </c>
      <c r="BI31" s="280">
        <v>4621</v>
      </c>
      <c r="BJ31" s="545">
        <v>5037</v>
      </c>
      <c r="BK31" s="545">
        <v>5342</v>
      </c>
      <c r="BL31" s="545">
        <v>5133</v>
      </c>
      <c r="BM31" s="545">
        <v>5394</v>
      </c>
      <c r="BN31" s="280">
        <v>5954</v>
      </c>
      <c r="BO31" s="280">
        <v>3744</v>
      </c>
      <c r="BP31" s="280">
        <v>4341</v>
      </c>
      <c r="BQ31" s="280">
        <v>5192</v>
      </c>
      <c r="BR31" s="217">
        <v>5029</v>
      </c>
      <c r="BS31" s="217"/>
      <c r="BT31" s="217"/>
      <c r="BU31" s="162">
        <f t="shared" ref="BU31:CD36" si="29">O31-C31</f>
        <v>760</v>
      </c>
      <c r="BV31" s="64">
        <f t="shared" si="29"/>
        <v>86</v>
      </c>
      <c r="BW31" s="64">
        <f t="shared" si="29"/>
        <v>-684</v>
      </c>
      <c r="BX31" s="64">
        <f t="shared" si="29"/>
        <v>-311</v>
      </c>
      <c r="BY31" s="64">
        <f t="shared" si="29"/>
        <v>-1239</v>
      </c>
      <c r="BZ31" s="64">
        <f t="shared" si="29"/>
        <v>-578</v>
      </c>
      <c r="CA31" s="64">
        <f t="shared" si="29"/>
        <v>28</v>
      </c>
      <c r="CB31" s="64">
        <f t="shared" si="29"/>
        <v>386</v>
      </c>
      <c r="CC31" s="64">
        <f t="shared" si="29"/>
        <v>-976</v>
      </c>
      <c r="CD31" s="71">
        <f t="shared" si="29"/>
        <v>-1583</v>
      </c>
      <c r="CE31" s="210"/>
    </row>
    <row r="32" spans="1:83" x14ac:dyDescent="0.25">
      <c r="A32" s="4"/>
      <c r="B32" s="61" t="s">
        <v>42</v>
      </c>
      <c r="C32" s="638">
        <v>2891</v>
      </c>
      <c r="D32" s="639">
        <v>3207</v>
      </c>
      <c r="E32" s="639">
        <v>3544</v>
      </c>
      <c r="F32" s="639">
        <v>3048</v>
      </c>
      <c r="G32" s="639">
        <v>3590</v>
      </c>
      <c r="H32" s="639">
        <v>3508</v>
      </c>
      <c r="I32" s="639">
        <v>3967</v>
      </c>
      <c r="J32" s="639">
        <v>4280</v>
      </c>
      <c r="K32" s="639">
        <v>4409</v>
      </c>
      <c r="L32" s="639">
        <v>3685</v>
      </c>
      <c r="M32" s="639">
        <v>3125</v>
      </c>
      <c r="N32" s="630">
        <v>2724</v>
      </c>
      <c r="O32" s="640">
        <v>3300</v>
      </c>
      <c r="P32" s="641">
        <v>3158</v>
      </c>
      <c r="Q32" s="641">
        <v>2506</v>
      </c>
      <c r="R32" s="639">
        <v>2239</v>
      </c>
      <c r="S32" s="641">
        <v>2220</v>
      </c>
      <c r="T32" s="641">
        <v>2611</v>
      </c>
      <c r="U32" s="630">
        <v>3004</v>
      </c>
      <c r="V32" s="630">
        <v>3212</v>
      </c>
      <c r="W32" s="630">
        <v>2656</v>
      </c>
      <c r="X32" s="637">
        <v>2336</v>
      </c>
      <c r="Y32" s="280">
        <v>1698</v>
      </c>
      <c r="Z32" s="280">
        <v>1788</v>
      </c>
      <c r="AA32" s="280">
        <v>2584</v>
      </c>
      <c r="AB32" s="280">
        <v>1860</v>
      </c>
      <c r="AC32" s="280">
        <v>2004</v>
      </c>
      <c r="AD32" s="280">
        <v>2216</v>
      </c>
      <c r="AE32" s="280">
        <v>2007</v>
      </c>
      <c r="AF32" s="280">
        <v>2625</v>
      </c>
      <c r="AG32" s="280">
        <v>2830</v>
      </c>
      <c r="AH32" s="280">
        <v>2649</v>
      </c>
      <c r="AI32" s="280">
        <v>3397</v>
      </c>
      <c r="AJ32" s="633">
        <v>2128</v>
      </c>
      <c r="AK32" s="634">
        <v>2187</v>
      </c>
      <c r="AL32" s="635">
        <v>2214</v>
      </c>
      <c r="AM32" s="280">
        <v>2489</v>
      </c>
      <c r="AN32" s="280">
        <v>2117</v>
      </c>
      <c r="AO32" s="280">
        <v>2789</v>
      </c>
      <c r="AP32" s="280">
        <v>2562</v>
      </c>
      <c r="AQ32" s="280">
        <v>1980</v>
      </c>
      <c r="AR32" s="280">
        <v>2734</v>
      </c>
      <c r="AS32" s="280">
        <v>3135</v>
      </c>
      <c r="AT32" s="280">
        <v>3521</v>
      </c>
      <c r="AU32" s="280">
        <v>3582</v>
      </c>
      <c r="AV32" s="633">
        <v>3063</v>
      </c>
      <c r="AW32" s="636">
        <v>2947</v>
      </c>
      <c r="AX32" s="280">
        <v>3084</v>
      </c>
      <c r="AY32" s="280">
        <v>2808</v>
      </c>
      <c r="AZ32" s="280">
        <v>2630</v>
      </c>
      <c r="BA32" s="280">
        <v>2888</v>
      </c>
      <c r="BB32" s="280">
        <v>3294</v>
      </c>
      <c r="BC32" s="280">
        <v>2600</v>
      </c>
      <c r="BD32" s="280">
        <v>3109</v>
      </c>
      <c r="BE32" s="280">
        <v>3391</v>
      </c>
      <c r="BF32" s="280">
        <v>3285</v>
      </c>
      <c r="BG32" s="280">
        <v>3442</v>
      </c>
      <c r="BH32" s="637">
        <v>3119</v>
      </c>
      <c r="BI32" s="280">
        <v>3106</v>
      </c>
      <c r="BJ32" s="545">
        <v>2147</v>
      </c>
      <c r="BK32" s="545">
        <v>2391</v>
      </c>
      <c r="BL32" s="545">
        <v>2213</v>
      </c>
      <c r="BM32" s="545">
        <v>2327</v>
      </c>
      <c r="BN32" s="280">
        <v>2304</v>
      </c>
      <c r="BO32" s="280">
        <v>1724</v>
      </c>
      <c r="BP32" s="280">
        <v>2166</v>
      </c>
      <c r="BQ32" s="280">
        <v>3039</v>
      </c>
      <c r="BR32" s="217">
        <v>2678</v>
      </c>
      <c r="BS32" s="217"/>
      <c r="BT32" s="217"/>
      <c r="BU32" s="162">
        <f t="shared" si="29"/>
        <v>409</v>
      </c>
      <c r="BV32" s="64">
        <f t="shared" si="29"/>
        <v>-49</v>
      </c>
      <c r="BW32" s="64">
        <f t="shared" si="29"/>
        <v>-1038</v>
      </c>
      <c r="BX32" s="64">
        <f t="shared" si="29"/>
        <v>-809</v>
      </c>
      <c r="BY32" s="64">
        <f t="shared" si="29"/>
        <v>-1370</v>
      </c>
      <c r="BZ32" s="64">
        <f t="shared" si="29"/>
        <v>-897</v>
      </c>
      <c r="CA32" s="64">
        <f t="shared" si="29"/>
        <v>-963</v>
      </c>
      <c r="CB32" s="64">
        <f t="shared" si="29"/>
        <v>-1068</v>
      </c>
      <c r="CC32" s="64">
        <f t="shared" si="29"/>
        <v>-1753</v>
      </c>
      <c r="CD32" s="71">
        <f t="shared" si="29"/>
        <v>-1349</v>
      </c>
      <c r="CE32" s="210"/>
    </row>
    <row r="33" spans="1:83" x14ac:dyDescent="0.25">
      <c r="A33" s="4"/>
      <c r="B33" s="61" t="s">
        <v>43</v>
      </c>
      <c r="C33" s="638">
        <v>455.64029284643203</v>
      </c>
      <c r="D33" s="639">
        <v>422.93076923076922</v>
      </c>
      <c r="E33" s="639">
        <v>420.30088886923454</v>
      </c>
      <c r="F33" s="639">
        <v>327.57721854304634</v>
      </c>
      <c r="G33" s="639">
        <v>358.80339955849888</v>
      </c>
      <c r="H33" s="639">
        <v>323.66697575837861</v>
      </c>
      <c r="I33" s="639">
        <v>344.06357592568133</v>
      </c>
      <c r="J33" s="639">
        <v>413.40745625604507</v>
      </c>
      <c r="K33" s="639">
        <v>408.37589089309284</v>
      </c>
      <c r="L33" s="639">
        <v>358.94196900317013</v>
      </c>
      <c r="M33" s="639">
        <v>252.57832434565302</v>
      </c>
      <c r="N33" s="630">
        <v>288.62631578947367</v>
      </c>
      <c r="O33" s="640">
        <v>419.2550291449358</v>
      </c>
      <c r="P33" s="641">
        <v>714.66403404852792</v>
      </c>
      <c r="Q33" s="641">
        <v>588.64033391915643</v>
      </c>
      <c r="R33" s="639">
        <v>345.75338575797292</v>
      </c>
      <c r="S33" s="641">
        <v>336.40955705869516</v>
      </c>
      <c r="T33" s="641">
        <v>344.07147532399529</v>
      </c>
      <c r="U33" s="630">
        <v>317.19356241844281</v>
      </c>
      <c r="V33" s="630">
        <v>308.65132176697097</v>
      </c>
      <c r="W33" s="630">
        <v>297.43294555204773</v>
      </c>
      <c r="X33" s="637">
        <v>302.08583765112263</v>
      </c>
      <c r="Y33" s="280">
        <v>236.0689833800993</v>
      </c>
      <c r="Z33" s="280">
        <v>277.65009486029663</v>
      </c>
      <c r="AA33" s="280">
        <v>340.88358260419812</v>
      </c>
      <c r="AB33" s="280">
        <v>210.28602271255235</v>
      </c>
      <c r="AC33" s="280">
        <v>238.5714532274767</v>
      </c>
      <c r="AD33" s="280">
        <v>343.59483055221057</v>
      </c>
      <c r="AE33" s="280">
        <v>291.72400756143668</v>
      </c>
      <c r="AF33" s="280">
        <v>335.57399140907938</v>
      </c>
      <c r="AG33" s="280">
        <v>307.87712373434016</v>
      </c>
      <c r="AH33" s="280">
        <v>270.92992919974256</v>
      </c>
      <c r="AI33" s="280">
        <v>359.32945220193341</v>
      </c>
      <c r="AJ33" s="633">
        <v>328.75880432915307</v>
      </c>
      <c r="AK33" s="634">
        <v>342.21555915721234</v>
      </c>
      <c r="AL33" s="635">
        <v>358.6982850789035</v>
      </c>
      <c r="AM33" s="280">
        <v>370.85051107325381</v>
      </c>
      <c r="AN33" s="280">
        <v>268.46580430327867</v>
      </c>
      <c r="AO33" s="280">
        <v>323.43708128867075</v>
      </c>
      <c r="AP33" s="280">
        <v>308.37730309348535</v>
      </c>
      <c r="AQ33" s="280">
        <v>242.85780070779859</v>
      </c>
      <c r="AR33" s="280">
        <v>340.36752245923276</v>
      </c>
      <c r="AS33" s="280">
        <v>348.05595207749172</v>
      </c>
      <c r="AT33" s="280">
        <v>408.80391239634275</v>
      </c>
      <c r="AU33" s="280">
        <v>402.92372160299499</v>
      </c>
      <c r="AV33" s="633">
        <v>322.48572645930972</v>
      </c>
      <c r="AW33" s="636">
        <v>336.24506678155967</v>
      </c>
      <c r="AX33" s="280">
        <v>366.3672065296355</v>
      </c>
      <c r="AY33" s="280">
        <v>379.67066019827041</v>
      </c>
      <c r="AZ33" s="280">
        <v>318.5815090329437</v>
      </c>
      <c r="BA33" s="280">
        <v>372.49891889600207</v>
      </c>
      <c r="BB33" s="280">
        <v>361.33738317757008</v>
      </c>
      <c r="BC33" s="280">
        <v>304.08369652604409</v>
      </c>
      <c r="BD33" s="280">
        <v>349.61030159268046</v>
      </c>
      <c r="BE33" s="280">
        <v>373.53855942988037</v>
      </c>
      <c r="BF33" s="280">
        <v>390.13217932019666</v>
      </c>
      <c r="BG33" s="280">
        <v>357.28286112401304</v>
      </c>
      <c r="BH33" s="637">
        <v>350.92210937831982</v>
      </c>
      <c r="BI33" s="280">
        <v>455.53109844295074</v>
      </c>
      <c r="BJ33" s="545">
        <v>560</v>
      </c>
      <c r="BK33" s="545">
        <v>680</v>
      </c>
      <c r="BL33" s="545">
        <v>758</v>
      </c>
      <c r="BM33" s="545">
        <v>705</v>
      </c>
      <c r="BN33" s="280">
        <v>592</v>
      </c>
      <c r="BO33" s="280">
        <v>535</v>
      </c>
      <c r="BP33" s="280">
        <v>501</v>
      </c>
      <c r="BQ33" s="280">
        <v>516</v>
      </c>
      <c r="BR33" s="217">
        <v>450</v>
      </c>
      <c r="BS33" s="217"/>
      <c r="BT33" s="217"/>
      <c r="BU33" s="162">
        <f t="shared" si="29"/>
        <v>-36.385263701496228</v>
      </c>
      <c r="BV33" s="64">
        <f t="shared" si="29"/>
        <v>291.73326481775871</v>
      </c>
      <c r="BW33" s="64">
        <f t="shared" si="29"/>
        <v>168.33944504992189</v>
      </c>
      <c r="BX33" s="64">
        <f t="shared" si="29"/>
        <v>18.176167214926579</v>
      </c>
      <c r="BY33" s="64">
        <f t="shared" si="29"/>
        <v>-22.393842499803725</v>
      </c>
      <c r="BZ33" s="64">
        <f t="shared" si="29"/>
        <v>20.404499565616675</v>
      </c>
      <c r="CA33" s="64">
        <f t="shared" si="29"/>
        <v>-26.870013507238525</v>
      </c>
      <c r="CB33" s="64">
        <f t="shared" si="29"/>
        <v>-104.7561344890741</v>
      </c>
      <c r="CC33" s="64">
        <f t="shared" si="29"/>
        <v>-110.94294534104512</v>
      </c>
      <c r="CD33" s="71">
        <f t="shared" si="29"/>
        <v>-56.856131352047498</v>
      </c>
      <c r="CE33" s="210"/>
    </row>
    <row r="34" spans="1:83" x14ac:dyDescent="0.25">
      <c r="A34" s="4"/>
      <c r="B34" s="61" t="s">
        <v>52</v>
      </c>
      <c r="C34" s="638">
        <v>26.359707153567964</v>
      </c>
      <c r="D34" s="639">
        <v>24.069230769230771</v>
      </c>
      <c r="E34" s="639">
        <v>23.699111130765491</v>
      </c>
      <c r="F34" s="639">
        <v>18.422781456953643</v>
      </c>
      <c r="G34" s="639">
        <v>20.196600441501104</v>
      </c>
      <c r="H34" s="639">
        <v>18.333024241621406</v>
      </c>
      <c r="I34" s="639">
        <v>19.936424074318673</v>
      </c>
      <c r="J34" s="639">
        <v>23.59254374395498</v>
      </c>
      <c r="K34" s="639">
        <v>23.62410910690717</v>
      </c>
      <c r="L34" s="639">
        <v>20.058030996829867</v>
      </c>
      <c r="M34" s="639">
        <v>14.421675654346968</v>
      </c>
      <c r="N34" s="630">
        <v>16.373684210526317</v>
      </c>
      <c r="O34" s="640">
        <v>23.744970855064206</v>
      </c>
      <c r="P34" s="641">
        <v>39.335965951472069</v>
      </c>
      <c r="Q34" s="641">
        <v>32.359666080843581</v>
      </c>
      <c r="R34" s="639">
        <v>19.246614242027086</v>
      </c>
      <c r="S34" s="641">
        <v>18.590442941304836</v>
      </c>
      <c r="T34" s="641">
        <v>18.928524676004713</v>
      </c>
      <c r="U34" s="630">
        <v>17.806437581557198</v>
      </c>
      <c r="V34" s="630">
        <v>17.348678233029034</v>
      </c>
      <c r="W34" s="630">
        <v>16.567054447952255</v>
      </c>
      <c r="X34" s="637">
        <v>16.914162348877372</v>
      </c>
      <c r="Y34" s="280">
        <v>12.931016619900713</v>
      </c>
      <c r="Z34" s="280">
        <v>15.349905139703345</v>
      </c>
      <c r="AA34" s="280">
        <v>19.116417395801903</v>
      </c>
      <c r="AB34" s="280">
        <v>11.713977287447646</v>
      </c>
      <c r="AC34" s="280">
        <v>13.428546772523299</v>
      </c>
      <c r="AD34" s="280">
        <v>19.405169447789437</v>
      </c>
      <c r="AE34" s="280">
        <v>16.275992438563328</v>
      </c>
      <c r="AF34" s="280">
        <v>18.426008590920574</v>
      </c>
      <c r="AG34" s="280">
        <v>17.122876265659858</v>
      </c>
      <c r="AH34" s="280">
        <v>15.070070800257454</v>
      </c>
      <c r="AI34" s="280">
        <v>19.670547798066593</v>
      </c>
      <c r="AJ34" s="633">
        <v>18.241195670846935</v>
      </c>
      <c r="AK34" s="634">
        <v>18.784440842787681</v>
      </c>
      <c r="AL34" s="635">
        <v>19.301714921096522</v>
      </c>
      <c r="AM34" s="280">
        <v>20.149488926746166</v>
      </c>
      <c r="AN34" s="280">
        <v>14.534195696721312</v>
      </c>
      <c r="AO34" s="280">
        <v>17.56291871132921</v>
      </c>
      <c r="AP34" s="280">
        <v>16.622696906514616</v>
      </c>
      <c r="AQ34" s="280">
        <v>13.142199292201424</v>
      </c>
      <c r="AR34" s="280">
        <v>18.632477540767233</v>
      </c>
      <c r="AS34" s="280">
        <v>18.944047922508286</v>
      </c>
      <c r="AT34" s="280">
        <v>22.19608760365724</v>
      </c>
      <c r="AU34" s="280">
        <v>22.076278397005019</v>
      </c>
      <c r="AV34" s="633">
        <v>17.514273540690244</v>
      </c>
      <c r="AW34" s="636">
        <v>11.754933218440327</v>
      </c>
      <c r="AX34" s="280">
        <v>12.632793470364515</v>
      </c>
      <c r="AY34" s="280">
        <v>13.329339801729594</v>
      </c>
      <c r="AZ34" s="280">
        <v>11.418490967056323</v>
      </c>
      <c r="BA34" s="280">
        <v>13.501081103997965</v>
      </c>
      <c r="BB34" s="280">
        <v>12.662616822429907</v>
      </c>
      <c r="BC34" s="280">
        <v>10.91630347395591</v>
      </c>
      <c r="BD34" s="280">
        <v>12.389698407319553</v>
      </c>
      <c r="BE34" s="280">
        <v>13.461440570119624</v>
      </c>
      <c r="BF34" s="280">
        <v>13.867820679803367</v>
      </c>
      <c r="BG34" s="280">
        <v>12.717138875986995</v>
      </c>
      <c r="BH34" s="637">
        <v>12.077890621680195</v>
      </c>
      <c r="BI34" s="280">
        <v>15.468901557049263</v>
      </c>
      <c r="BJ34" s="545">
        <v>7</v>
      </c>
      <c r="BK34" s="545">
        <v>24</v>
      </c>
      <c r="BL34" s="545">
        <v>18</v>
      </c>
      <c r="BM34" s="545">
        <v>11</v>
      </c>
      <c r="BN34" s="280">
        <v>10</v>
      </c>
      <c r="BO34" s="280">
        <v>9</v>
      </c>
      <c r="BP34" s="280">
        <v>8</v>
      </c>
      <c r="BQ34" s="280">
        <v>9</v>
      </c>
      <c r="BR34" s="217">
        <v>10</v>
      </c>
      <c r="BS34" s="217"/>
      <c r="BT34" s="217"/>
      <c r="BU34" s="162">
        <f t="shared" si="29"/>
        <v>-2.6147362985037574</v>
      </c>
      <c r="BV34" s="64">
        <f t="shared" si="29"/>
        <v>15.266735182241298</v>
      </c>
      <c r="BW34" s="64">
        <f t="shared" si="29"/>
        <v>8.6605549500780903</v>
      </c>
      <c r="BX34" s="64">
        <f t="shared" si="29"/>
        <v>0.82383278507344215</v>
      </c>
      <c r="BY34" s="64">
        <f t="shared" si="29"/>
        <v>-1.606157500196268</v>
      </c>
      <c r="BZ34" s="64">
        <f t="shared" si="29"/>
        <v>0.59550043438330746</v>
      </c>
      <c r="CA34" s="64">
        <f t="shared" si="29"/>
        <v>-2.1299864927614749</v>
      </c>
      <c r="CB34" s="64">
        <f t="shared" si="29"/>
        <v>-6.2438655109259464</v>
      </c>
      <c r="CC34" s="64">
        <f t="shared" si="29"/>
        <v>-7.0570546589549146</v>
      </c>
      <c r="CD34" s="71">
        <f t="shared" si="29"/>
        <v>-3.1438686479524947</v>
      </c>
      <c r="CE34" s="210"/>
    </row>
    <row r="35" spans="1:83" x14ac:dyDescent="0.25">
      <c r="A35" s="4"/>
      <c r="B35" s="61" t="s">
        <v>51</v>
      </c>
      <c r="C35" s="638">
        <v>1</v>
      </c>
      <c r="D35" s="639">
        <v>1</v>
      </c>
      <c r="E35" s="639">
        <v>1</v>
      </c>
      <c r="F35" s="639">
        <v>1</v>
      </c>
      <c r="G35" s="639">
        <v>0</v>
      </c>
      <c r="H35" s="639">
        <v>2</v>
      </c>
      <c r="I35" s="639">
        <v>0</v>
      </c>
      <c r="J35" s="639">
        <v>1</v>
      </c>
      <c r="K35" s="639">
        <v>0</v>
      </c>
      <c r="L35" s="639">
        <v>0</v>
      </c>
      <c r="M35" s="639">
        <v>1</v>
      </c>
      <c r="N35" s="630">
        <v>2</v>
      </c>
      <c r="O35" s="640">
        <v>1</v>
      </c>
      <c r="P35" s="641">
        <v>4</v>
      </c>
      <c r="Q35" s="641">
        <v>2</v>
      </c>
      <c r="R35" s="639">
        <v>4</v>
      </c>
      <c r="S35" s="641">
        <v>13</v>
      </c>
      <c r="T35" s="641">
        <v>14</v>
      </c>
      <c r="U35" s="630">
        <v>9</v>
      </c>
      <c r="V35" s="630">
        <v>6</v>
      </c>
      <c r="W35" s="630">
        <v>8</v>
      </c>
      <c r="X35" s="637">
        <v>13</v>
      </c>
      <c r="Y35" s="280">
        <v>9</v>
      </c>
      <c r="Z35" s="280">
        <v>16</v>
      </c>
      <c r="AA35" s="280">
        <v>13</v>
      </c>
      <c r="AB35" s="280">
        <v>4</v>
      </c>
      <c r="AC35" s="280">
        <v>10</v>
      </c>
      <c r="AD35" s="280">
        <v>11</v>
      </c>
      <c r="AE35" s="280">
        <v>16</v>
      </c>
      <c r="AF35" s="280">
        <v>10</v>
      </c>
      <c r="AG35" s="280">
        <v>6</v>
      </c>
      <c r="AH35" s="280">
        <v>7</v>
      </c>
      <c r="AI35" s="280">
        <v>10</v>
      </c>
      <c r="AJ35" s="633"/>
      <c r="AK35" s="634"/>
      <c r="AL35" s="635"/>
      <c r="AM35" s="280"/>
      <c r="AN35" s="280"/>
      <c r="AO35" s="280"/>
      <c r="AP35" s="280"/>
      <c r="AQ35" s="280"/>
      <c r="AR35" s="280"/>
      <c r="AS35" s="280"/>
      <c r="AT35" s="280"/>
      <c r="AU35" s="280"/>
      <c r="AV35" s="633"/>
      <c r="AW35" s="636"/>
      <c r="AX35" s="280"/>
      <c r="AY35" s="280"/>
      <c r="AZ35" s="280"/>
      <c r="BA35" s="280"/>
      <c r="BB35" s="280"/>
      <c r="BC35" s="280"/>
      <c r="BD35" s="280"/>
      <c r="BE35" s="280"/>
      <c r="BF35" s="280"/>
      <c r="BG35" s="280"/>
      <c r="BH35" s="637"/>
      <c r="BI35" s="280"/>
      <c r="BJ35" s="545">
        <v>16</v>
      </c>
      <c r="BK35" s="545">
        <v>37</v>
      </c>
      <c r="BL35" s="545">
        <v>34</v>
      </c>
      <c r="BM35" s="545">
        <v>25</v>
      </c>
      <c r="BN35" s="280">
        <v>23</v>
      </c>
      <c r="BO35" s="280">
        <v>32</v>
      </c>
      <c r="BP35" s="280">
        <v>24</v>
      </c>
      <c r="BQ35" s="280">
        <v>27</v>
      </c>
      <c r="BR35" s="217">
        <v>17</v>
      </c>
      <c r="BS35" s="217"/>
      <c r="BT35" s="217"/>
      <c r="BU35" s="162">
        <f t="shared" si="29"/>
        <v>0</v>
      </c>
      <c r="BV35" s="64">
        <f t="shared" si="29"/>
        <v>3</v>
      </c>
      <c r="BW35" s="64">
        <f t="shared" si="29"/>
        <v>1</v>
      </c>
      <c r="BX35" s="64">
        <f t="shared" si="29"/>
        <v>3</v>
      </c>
      <c r="BY35" s="64">
        <f t="shared" si="29"/>
        <v>13</v>
      </c>
      <c r="BZ35" s="64">
        <f t="shared" si="29"/>
        <v>12</v>
      </c>
      <c r="CA35" s="64">
        <f t="shared" si="29"/>
        <v>9</v>
      </c>
      <c r="CB35" s="64">
        <f t="shared" si="29"/>
        <v>5</v>
      </c>
      <c r="CC35" s="64">
        <f t="shared" si="29"/>
        <v>8</v>
      </c>
      <c r="CD35" s="71">
        <f t="shared" si="29"/>
        <v>13</v>
      </c>
      <c r="CE35" s="210"/>
    </row>
    <row r="36" spans="1:83" ht="15.75" thickBot="1" x14ac:dyDescent="0.3">
      <c r="A36" s="4"/>
      <c r="B36" s="80" t="s">
        <v>46</v>
      </c>
      <c r="C36" s="638">
        <v>7941</v>
      </c>
      <c r="D36" s="639">
        <v>9170</v>
      </c>
      <c r="E36" s="639">
        <v>8930</v>
      </c>
      <c r="F36" s="639">
        <v>7508</v>
      </c>
      <c r="G36" s="639">
        <v>8671</v>
      </c>
      <c r="H36" s="639">
        <v>8198</v>
      </c>
      <c r="I36" s="639">
        <v>8715</v>
      </c>
      <c r="J36" s="639">
        <v>9330</v>
      </c>
      <c r="K36" s="639">
        <v>10241</v>
      </c>
      <c r="L36" s="639">
        <v>9457</v>
      </c>
      <c r="M36" s="639">
        <v>7252</v>
      </c>
      <c r="N36" s="630">
        <v>6520</v>
      </c>
      <c r="O36" s="640">
        <v>9071</v>
      </c>
      <c r="P36" s="639">
        <v>9517</v>
      </c>
      <c r="Q36" s="641">
        <f>SUM(Q31:Q35)</f>
        <v>7386</v>
      </c>
      <c r="R36" s="641">
        <f>SUM(R31:R35)</f>
        <v>6410</v>
      </c>
      <c r="S36" s="641">
        <f>SUM(S31:S35)</f>
        <v>6051</v>
      </c>
      <c r="T36" s="641">
        <f>SUM(T31:T35)</f>
        <v>6756</v>
      </c>
      <c r="U36" s="630">
        <v>7760</v>
      </c>
      <c r="V36" s="630">
        <v>8542</v>
      </c>
      <c r="W36" s="630">
        <v>7402</v>
      </c>
      <c r="X36" s="637">
        <f>SUM(X31:X35)</f>
        <v>6478</v>
      </c>
      <c r="Y36" s="280">
        <v>4480</v>
      </c>
      <c r="Z36" s="280">
        <v>4905</v>
      </c>
      <c r="AA36" s="280">
        <v>6888</v>
      </c>
      <c r="AB36" s="280">
        <v>5575</v>
      </c>
      <c r="AC36" s="280">
        <v>5775</v>
      </c>
      <c r="AD36" s="280">
        <f>SUM(AD31:AD35)</f>
        <v>6282</v>
      </c>
      <c r="AE36" s="280">
        <f>SUM(AE31:AE35)</f>
        <v>5421</v>
      </c>
      <c r="AF36" s="280">
        <f t="shared" ref="AF36:AG36" si="30">SUM(AF31:AF35)</f>
        <v>6521</v>
      </c>
      <c r="AG36" s="280">
        <f t="shared" si="30"/>
        <v>6561</v>
      </c>
      <c r="AH36" s="280">
        <v>6239</v>
      </c>
      <c r="AI36" s="280">
        <f t="shared" ref="AI36" si="31">SUM(AI31:AI35)</f>
        <v>8180</v>
      </c>
      <c r="AJ36" s="633">
        <v>5622</v>
      </c>
      <c r="AK36" s="634">
        <v>5503</v>
      </c>
      <c r="AL36" s="635">
        <f t="shared" ref="AL36" si="32">SUM(AL31:AL35)</f>
        <v>6108</v>
      </c>
      <c r="AM36" s="280">
        <v>7021</v>
      </c>
      <c r="AN36" s="280">
        <v>5945</v>
      </c>
      <c r="AO36" s="280">
        <v>8430</v>
      </c>
      <c r="AP36" s="280">
        <f t="shared" ref="AP36" si="33">SUM(AP31:AP35)</f>
        <v>6885</v>
      </c>
      <c r="AQ36" s="280">
        <v>4845</v>
      </c>
      <c r="AR36" s="280">
        <v>6299</v>
      </c>
      <c r="AS36" s="280">
        <v>7064</v>
      </c>
      <c r="AT36" s="280">
        <v>8412</v>
      </c>
      <c r="AU36" s="280">
        <v>8273</v>
      </c>
      <c r="AV36" s="633">
        <v>7237</v>
      </c>
      <c r="AW36" s="636">
        <v>7575.9999999999991</v>
      </c>
      <c r="AX36" s="280">
        <v>7476.0000000000009</v>
      </c>
      <c r="AY36" s="280">
        <v>7066</v>
      </c>
      <c r="AZ36" s="280">
        <v>6789</v>
      </c>
      <c r="BA36" s="280">
        <v>7586</v>
      </c>
      <c r="BB36" s="280">
        <f t="shared" ref="BB36" si="34">SUM(BB31:BB35)</f>
        <v>7761</v>
      </c>
      <c r="BC36" s="280">
        <v>5763</v>
      </c>
      <c r="BD36" s="280">
        <v>6728</v>
      </c>
      <c r="BE36" s="280">
        <v>7125</v>
      </c>
      <c r="BF36" s="280">
        <v>7482</v>
      </c>
      <c r="BG36" s="280">
        <v>7782</v>
      </c>
      <c r="BH36" s="637">
        <v>7328</v>
      </c>
      <c r="BI36" s="280">
        <v>8198</v>
      </c>
      <c r="BJ36" s="632">
        <f>SUM(BJ31:BJ35)</f>
        <v>7767</v>
      </c>
      <c r="BK36" s="280">
        <f t="shared" ref="BK36" si="35">SUM(BK31:BK35)</f>
        <v>8474</v>
      </c>
      <c r="BL36" s="280">
        <f t="shared" ref="BL36" si="36">SUM(BL31:BL35)</f>
        <v>8156</v>
      </c>
      <c r="BM36" s="280">
        <f t="shared" ref="BM36" si="37">SUM(BM31:BM35)</f>
        <v>8462</v>
      </c>
      <c r="BN36" s="280">
        <f t="shared" ref="BN36" si="38">SUM(BN31:BN35)</f>
        <v>8883</v>
      </c>
      <c r="BO36" s="280">
        <v>6044</v>
      </c>
      <c r="BP36" s="280">
        <v>7040</v>
      </c>
      <c r="BQ36" s="280">
        <v>8783</v>
      </c>
      <c r="BR36" s="217">
        <v>8184</v>
      </c>
      <c r="BS36" s="217"/>
      <c r="BT36" s="217"/>
      <c r="BU36" s="162">
        <f t="shared" si="29"/>
        <v>1130</v>
      </c>
      <c r="BV36" s="64">
        <f t="shared" si="29"/>
        <v>347</v>
      </c>
      <c r="BW36" s="64">
        <f t="shared" si="29"/>
        <v>-1544</v>
      </c>
      <c r="BX36" s="64">
        <f t="shared" si="29"/>
        <v>-1098</v>
      </c>
      <c r="BY36" s="64">
        <f t="shared" si="29"/>
        <v>-2620</v>
      </c>
      <c r="BZ36" s="64">
        <f t="shared" si="29"/>
        <v>-1442</v>
      </c>
      <c r="CA36" s="64">
        <f t="shared" si="29"/>
        <v>-955</v>
      </c>
      <c r="CB36" s="64">
        <f t="shared" si="29"/>
        <v>-788</v>
      </c>
      <c r="CC36" s="64">
        <f t="shared" si="29"/>
        <v>-2839</v>
      </c>
      <c r="CD36" s="71">
        <f t="shared" si="29"/>
        <v>-2979</v>
      </c>
      <c r="CE36" s="210"/>
    </row>
    <row r="37" spans="1:83" x14ac:dyDescent="0.25">
      <c r="A37" s="4">
        <v>5</v>
      </c>
      <c r="B37" s="79" t="s">
        <v>23</v>
      </c>
      <c r="C37" s="638"/>
      <c r="D37" s="639"/>
      <c r="E37" s="639"/>
      <c r="F37" s="639"/>
      <c r="G37" s="639"/>
      <c r="H37" s="639"/>
      <c r="I37" s="639"/>
      <c r="J37" s="639"/>
      <c r="K37" s="639"/>
      <c r="L37" s="639"/>
      <c r="M37" s="639"/>
      <c r="N37" s="630"/>
      <c r="O37" s="640"/>
      <c r="P37" s="639"/>
      <c r="Q37" s="641"/>
      <c r="R37" s="639"/>
      <c r="S37" s="641"/>
      <c r="T37" s="639"/>
      <c r="U37" s="630"/>
      <c r="V37" s="630"/>
      <c r="W37" s="630"/>
      <c r="X37" s="637"/>
      <c r="Y37" s="280"/>
      <c r="Z37" s="280"/>
      <c r="AA37" s="280"/>
      <c r="AB37" s="280"/>
      <c r="AC37" s="280"/>
      <c r="AD37" s="280"/>
      <c r="AE37" s="280"/>
      <c r="AF37" s="280"/>
      <c r="AG37" s="280"/>
      <c r="AH37" s="280"/>
      <c r="AI37" s="280"/>
      <c r="AJ37" s="633"/>
      <c r="AK37" s="634"/>
      <c r="AL37" s="635"/>
      <c r="AM37" s="280"/>
      <c r="AN37" s="280"/>
      <c r="AO37" s="280"/>
      <c r="AP37" s="280"/>
      <c r="AQ37" s="280"/>
      <c r="AR37" s="280"/>
      <c r="AS37" s="280"/>
      <c r="AT37" s="280"/>
      <c r="AU37" s="280"/>
      <c r="AV37" s="633"/>
      <c r="AW37" s="636"/>
      <c r="AX37" s="280"/>
      <c r="AY37" s="280"/>
      <c r="AZ37" s="280"/>
      <c r="BA37" s="280"/>
      <c r="BB37" s="280"/>
      <c r="BC37" s="280"/>
      <c r="BD37" s="280"/>
      <c r="BE37" s="280"/>
      <c r="BF37" s="280"/>
      <c r="BG37" s="280"/>
      <c r="BH37" s="637"/>
      <c r="BI37" s="280"/>
      <c r="BJ37" s="186"/>
      <c r="BK37" s="186"/>
      <c r="BL37" s="186"/>
      <c r="BM37" s="186"/>
      <c r="BN37" s="280"/>
      <c r="BO37" s="280"/>
      <c r="BP37" s="280"/>
      <c r="BQ37" s="280"/>
      <c r="BR37" s="217"/>
      <c r="BS37" s="217"/>
      <c r="BT37" s="217"/>
      <c r="BU37" s="162"/>
      <c r="BV37" s="64"/>
      <c r="BW37" s="64"/>
      <c r="BX37" s="64"/>
      <c r="BY37" s="64"/>
      <c r="BZ37" s="64"/>
      <c r="CA37" s="64"/>
      <c r="CB37" s="64"/>
      <c r="CC37" s="64"/>
      <c r="CD37" s="71"/>
      <c r="CE37" s="210"/>
    </row>
    <row r="38" spans="1:83" x14ac:dyDescent="0.25">
      <c r="A38" s="4"/>
      <c r="B38" s="61" t="s">
        <v>41</v>
      </c>
      <c r="C38" s="638">
        <v>9041</v>
      </c>
      <c r="D38" s="639">
        <v>9097</v>
      </c>
      <c r="E38" s="639">
        <v>9653</v>
      </c>
      <c r="F38" s="639">
        <v>9656</v>
      </c>
      <c r="G38" s="639">
        <v>8072</v>
      </c>
      <c r="H38" s="639">
        <v>8786</v>
      </c>
      <c r="I38" s="639">
        <v>8184</v>
      </c>
      <c r="J38" s="639">
        <v>7246</v>
      </c>
      <c r="K38" s="639">
        <v>7789</v>
      </c>
      <c r="L38" s="639">
        <v>8369</v>
      </c>
      <c r="M38" s="639">
        <v>8515</v>
      </c>
      <c r="N38" s="630">
        <v>7985</v>
      </c>
      <c r="O38" s="640">
        <v>8440</v>
      </c>
      <c r="P38" s="641">
        <v>9605</v>
      </c>
      <c r="Q38" s="641">
        <v>11388</v>
      </c>
      <c r="R38" s="639">
        <v>11577</v>
      </c>
      <c r="S38" s="641">
        <v>11326</v>
      </c>
      <c r="T38" s="641">
        <v>11799</v>
      </c>
      <c r="U38" s="630">
        <v>11857</v>
      </c>
      <c r="V38" s="630">
        <v>12342</v>
      </c>
      <c r="W38" s="630">
        <v>13589</v>
      </c>
      <c r="X38" s="637">
        <v>13863</v>
      </c>
      <c r="Y38" s="280">
        <v>13311</v>
      </c>
      <c r="Z38" s="280">
        <v>12832</v>
      </c>
      <c r="AA38" s="280">
        <v>12177</v>
      </c>
      <c r="AB38" s="280">
        <v>12510</v>
      </c>
      <c r="AC38" s="280">
        <v>13220</v>
      </c>
      <c r="AD38" s="280">
        <v>13298</v>
      </c>
      <c r="AE38" s="280">
        <v>13224</v>
      </c>
      <c r="AF38" s="280">
        <v>12634</v>
      </c>
      <c r="AG38" s="280">
        <v>11483</v>
      </c>
      <c r="AH38" s="280">
        <v>10615</v>
      </c>
      <c r="AI38" s="280">
        <v>10451</v>
      </c>
      <c r="AJ38" s="633">
        <v>10363</v>
      </c>
      <c r="AK38" s="634">
        <v>9665</v>
      </c>
      <c r="AL38" s="635">
        <v>9491</v>
      </c>
      <c r="AM38" s="280">
        <v>9348</v>
      </c>
      <c r="AN38" s="280">
        <v>9802</v>
      </c>
      <c r="AO38" s="280">
        <v>11595</v>
      </c>
      <c r="AP38" s="280">
        <v>12031</v>
      </c>
      <c r="AQ38" s="280">
        <v>10487</v>
      </c>
      <c r="AR38" s="280">
        <v>9535</v>
      </c>
      <c r="AS38" s="280">
        <v>9186</v>
      </c>
      <c r="AT38" s="280">
        <v>9183</v>
      </c>
      <c r="AU38" s="280">
        <v>9254</v>
      </c>
      <c r="AV38" s="633">
        <v>9349</v>
      </c>
      <c r="AW38" s="636">
        <v>9431</v>
      </c>
      <c r="AX38" s="280">
        <v>9563</v>
      </c>
      <c r="AY38" s="280">
        <v>9615</v>
      </c>
      <c r="AZ38" s="280">
        <v>9550</v>
      </c>
      <c r="BA38" s="280">
        <v>9870</v>
      </c>
      <c r="BB38" s="280">
        <v>9920</v>
      </c>
      <c r="BC38" s="280">
        <v>9911</v>
      </c>
      <c r="BD38" s="280">
        <v>9464</v>
      </c>
      <c r="BE38" s="280">
        <v>9453</v>
      </c>
      <c r="BF38" s="280">
        <v>9556</v>
      </c>
      <c r="BG38" s="280">
        <v>9195</v>
      </c>
      <c r="BH38" s="637">
        <v>9315</v>
      </c>
      <c r="BI38" s="280">
        <v>9674</v>
      </c>
      <c r="BJ38" s="545">
        <v>9379</v>
      </c>
      <c r="BK38" s="545">
        <v>10331</v>
      </c>
      <c r="BL38" s="545">
        <v>10402</v>
      </c>
      <c r="BM38" s="545">
        <v>9619</v>
      </c>
      <c r="BN38" s="280">
        <v>9098</v>
      </c>
      <c r="BO38" s="280">
        <v>8470</v>
      </c>
      <c r="BP38" s="280">
        <v>7009</v>
      </c>
      <c r="BQ38" s="280">
        <v>6772</v>
      </c>
      <c r="BR38" s="217">
        <v>6711</v>
      </c>
      <c r="BS38" s="217"/>
      <c r="BT38" s="217"/>
      <c r="BU38" s="162">
        <f t="shared" ref="BU38:CD43" si="39">O38-C38</f>
        <v>-601</v>
      </c>
      <c r="BV38" s="64">
        <f t="shared" si="39"/>
        <v>508</v>
      </c>
      <c r="BW38" s="64">
        <f t="shared" si="39"/>
        <v>1735</v>
      </c>
      <c r="BX38" s="64">
        <f t="shared" si="39"/>
        <v>1921</v>
      </c>
      <c r="BY38" s="64">
        <f t="shared" si="39"/>
        <v>3254</v>
      </c>
      <c r="BZ38" s="64">
        <f t="shared" si="39"/>
        <v>3013</v>
      </c>
      <c r="CA38" s="64">
        <f t="shared" si="39"/>
        <v>3673</v>
      </c>
      <c r="CB38" s="64">
        <f t="shared" si="39"/>
        <v>5096</v>
      </c>
      <c r="CC38" s="64">
        <f t="shared" si="39"/>
        <v>5800</v>
      </c>
      <c r="CD38" s="71">
        <f t="shared" si="39"/>
        <v>5494</v>
      </c>
      <c r="CE38" s="210"/>
    </row>
    <row r="39" spans="1:83" x14ac:dyDescent="0.25">
      <c r="A39" s="4"/>
      <c r="B39" s="61" t="s">
        <v>42</v>
      </c>
      <c r="C39" s="638">
        <v>15238</v>
      </c>
      <c r="D39" s="639">
        <v>15388</v>
      </c>
      <c r="E39" s="639">
        <v>14273</v>
      </c>
      <c r="F39" s="639">
        <v>14422</v>
      </c>
      <c r="G39" s="639">
        <v>13185</v>
      </c>
      <c r="H39" s="639">
        <v>13442</v>
      </c>
      <c r="I39" s="639">
        <v>12514</v>
      </c>
      <c r="J39" s="639">
        <v>12247</v>
      </c>
      <c r="K39" s="639">
        <v>13066</v>
      </c>
      <c r="L39" s="639">
        <v>14656</v>
      </c>
      <c r="M39" s="639">
        <v>15398</v>
      </c>
      <c r="N39" s="630">
        <v>15107</v>
      </c>
      <c r="O39" s="640">
        <v>15115</v>
      </c>
      <c r="P39" s="641">
        <v>15489</v>
      </c>
      <c r="Q39" s="641">
        <v>14978</v>
      </c>
      <c r="R39" s="639">
        <v>14541</v>
      </c>
      <c r="S39" s="641">
        <v>14579</v>
      </c>
      <c r="T39" s="641">
        <v>14820</v>
      </c>
      <c r="U39" s="630">
        <v>15282</v>
      </c>
      <c r="V39" s="630">
        <v>16132</v>
      </c>
      <c r="W39" s="630">
        <v>16895</v>
      </c>
      <c r="X39" s="637">
        <v>17623</v>
      </c>
      <c r="Y39" s="280">
        <v>17282</v>
      </c>
      <c r="Z39" s="280">
        <v>17038</v>
      </c>
      <c r="AA39" s="280">
        <v>16017</v>
      </c>
      <c r="AB39" s="280">
        <v>16382</v>
      </c>
      <c r="AC39" s="280">
        <v>16377</v>
      </c>
      <c r="AD39" s="280">
        <v>16264</v>
      </c>
      <c r="AE39" s="280">
        <v>16248</v>
      </c>
      <c r="AF39" s="280">
        <v>15878</v>
      </c>
      <c r="AG39" s="280">
        <v>15308</v>
      </c>
      <c r="AH39" s="280">
        <v>15514</v>
      </c>
      <c r="AI39" s="280">
        <v>15925</v>
      </c>
      <c r="AJ39" s="633">
        <v>15178</v>
      </c>
      <c r="AK39" s="634">
        <v>15548</v>
      </c>
      <c r="AL39" s="635">
        <v>15113</v>
      </c>
      <c r="AM39" s="280">
        <v>15272</v>
      </c>
      <c r="AN39" s="280">
        <v>15667</v>
      </c>
      <c r="AO39" s="280">
        <v>16203</v>
      </c>
      <c r="AP39" s="280">
        <v>16065</v>
      </c>
      <c r="AQ39" s="280">
        <v>15303</v>
      </c>
      <c r="AR39" s="280">
        <v>14554</v>
      </c>
      <c r="AS39" s="280">
        <v>14257</v>
      </c>
      <c r="AT39" s="280">
        <v>13901</v>
      </c>
      <c r="AU39" s="280">
        <v>14649</v>
      </c>
      <c r="AV39" s="633">
        <v>16114</v>
      </c>
      <c r="AW39" s="636">
        <v>16659</v>
      </c>
      <c r="AX39" s="280">
        <v>16693</v>
      </c>
      <c r="AY39" s="280">
        <v>17205</v>
      </c>
      <c r="AZ39" s="280">
        <v>17433</v>
      </c>
      <c r="BA39" s="280">
        <v>16153</v>
      </c>
      <c r="BB39" s="280">
        <v>15474</v>
      </c>
      <c r="BC39" s="280">
        <v>15274</v>
      </c>
      <c r="BD39" s="280">
        <v>14568</v>
      </c>
      <c r="BE39" s="280">
        <v>14020</v>
      </c>
      <c r="BF39" s="280">
        <v>13612</v>
      </c>
      <c r="BG39" s="280">
        <v>13968</v>
      </c>
      <c r="BH39" s="637">
        <v>15370</v>
      </c>
      <c r="BI39" s="280">
        <v>16224</v>
      </c>
      <c r="BJ39" s="545">
        <v>12236</v>
      </c>
      <c r="BK39" s="545">
        <v>12737</v>
      </c>
      <c r="BL39" s="545">
        <v>12663</v>
      </c>
      <c r="BM39" s="545">
        <v>13021</v>
      </c>
      <c r="BN39" s="280">
        <v>13905</v>
      </c>
      <c r="BO39" s="280">
        <v>14064</v>
      </c>
      <c r="BP39" s="280">
        <v>13224</v>
      </c>
      <c r="BQ39" s="280">
        <v>12715</v>
      </c>
      <c r="BR39" s="217">
        <v>12796</v>
      </c>
      <c r="BS39" s="217"/>
      <c r="BT39" s="217"/>
      <c r="BU39" s="162">
        <f t="shared" si="39"/>
        <v>-123</v>
      </c>
      <c r="BV39" s="64">
        <f t="shared" si="39"/>
        <v>101</v>
      </c>
      <c r="BW39" s="64">
        <f t="shared" si="39"/>
        <v>705</v>
      </c>
      <c r="BX39" s="64">
        <f t="shared" si="39"/>
        <v>119</v>
      </c>
      <c r="BY39" s="64">
        <f t="shared" si="39"/>
        <v>1394</v>
      </c>
      <c r="BZ39" s="64">
        <f t="shared" si="39"/>
        <v>1378</v>
      </c>
      <c r="CA39" s="64">
        <f t="shared" si="39"/>
        <v>2768</v>
      </c>
      <c r="CB39" s="64">
        <f t="shared" si="39"/>
        <v>3885</v>
      </c>
      <c r="CC39" s="64">
        <f t="shared" si="39"/>
        <v>3829</v>
      </c>
      <c r="CD39" s="71">
        <f t="shared" si="39"/>
        <v>2967</v>
      </c>
      <c r="CE39" s="210"/>
    </row>
    <row r="40" spans="1:83" x14ac:dyDescent="0.25">
      <c r="A40" s="4"/>
      <c r="B40" s="61" t="s">
        <v>43</v>
      </c>
      <c r="C40" s="638">
        <v>725.05415894857538</v>
      </c>
      <c r="D40" s="639">
        <v>805.176923076923</v>
      </c>
      <c r="E40" s="639">
        <v>766.76513509927918</v>
      </c>
      <c r="F40" s="639">
        <v>793.38066225165562</v>
      </c>
      <c r="G40" s="639">
        <v>720.44693156732887</v>
      </c>
      <c r="H40" s="639">
        <v>718.31355146377007</v>
      </c>
      <c r="I40" s="639">
        <v>681.51054462202262</v>
      </c>
      <c r="J40" s="639">
        <v>696.26518948386536</v>
      </c>
      <c r="K40" s="639">
        <v>769.48605367355924</v>
      </c>
      <c r="L40" s="639">
        <v>733.0371609721733</v>
      </c>
      <c r="M40" s="639">
        <v>712.3276338287518</v>
      </c>
      <c r="N40" s="630">
        <v>652.95789473684215</v>
      </c>
      <c r="O40" s="640">
        <v>754.28049261515537</v>
      </c>
      <c r="P40" s="641">
        <v>960.15207757448115</v>
      </c>
      <c r="Q40" s="641">
        <v>1202.8737258347981</v>
      </c>
      <c r="R40" s="639">
        <v>1331.8609873307121</v>
      </c>
      <c r="S40" s="641">
        <v>1205.3886100807331</v>
      </c>
      <c r="T40" s="641">
        <v>1197.141248854562</v>
      </c>
      <c r="U40" s="630">
        <v>1200.6013049151804</v>
      </c>
      <c r="V40" s="630">
        <v>1181.5854281140485</v>
      </c>
      <c r="W40" s="630">
        <v>1104.4803009990053</v>
      </c>
      <c r="X40" s="637">
        <v>1036.9404145077719</v>
      </c>
      <c r="Y40" s="280">
        <v>991.67934383768613</v>
      </c>
      <c r="Z40" s="280">
        <v>895.49262676785099</v>
      </c>
      <c r="AA40" s="280">
        <v>844.63376578595751</v>
      </c>
      <c r="AB40" s="280">
        <v>847.77473120601053</v>
      </c>
      <c r="AC40" s="280">
        <v>870.02843458750431</v>
      </c>
      <c r="AD40" s="280">
        <v>803.61435575434371</v>
      </c>
      <c r="AE40" s="280">
        <v>774.77350060147796</v>
      </c>
      <c r="AF40" s="280">
        <v>746.98391308009764</v>
      </c>
      <c r="AG40" s="280">
        <v>805.21709284365886</v>
      </c>
      <c r="AH40" s="280">
        <v>851.62939283415574</v>
      </c>
      <c r="AI40" s="280">
        <v>882.68</v>
      </c>
      <c r="AJ40" s="633">
        <v>848.89881463666029</v>
      </c>
      <c r="AK40" s="634">
        <v>848.42915635929376</v>
      </c>
      <c r="AL40" s="635">
        <v>823.67754351451913</v>
      </c>
      <c r="AM40" s="280">
        <v>876.38330494037473</v>
      </c>
      <c r="AN40" s="280">
        <v>830.06211577868851</v>
      </c>
      <c r="AO40" s="280">
        <v>810.96394282056747</v>
      </c>
      <c r="AP40" s="280">
        <v>797.98557508191141</v>
      </c>
      <c r="AQ40" s="280">
        <v>816.79908753677569</v>
      </c>
      <c r="AR40" s="280">
        <v>799.24741346276664</v>
      </c>
      <c r="AS40" s="280">
        <v>805.17575834820286</v>
      </c>
      <c r="AT40" s="280">
        <v>821.40182862002973</v>
      </c>
      <c r="AU40" s="280">
        <v>839.02939674976608</v>
      </c>
      <c r="AV40" s="633">
        <v>916.23885811674472</v>
      </c>
      <c r="AW40" s="636">
        <v>925.64015510555794</v>
      </c>
      <c r="AX40" s="280">
        <v>899.96799282081963</v>
      </c>
      <c r="AY40" s="280">
        <v>930.3380299514871</v>
      </c>
      <c r="AZ40" s="280">
        <v>923.88637619553663</v>
      </c>
      <c r="BA40" s="280">
        <v>924.49213549836782</v>
      </c>
      <c r="BB40" s="280">
        <v>929.4293118096856</v>
      </c>
      <c r="BC40" s="280">
        <v>956.65696272161813</v>
      </c>
      <c r="BD40" s="280">
        <v>968.67163673331072</v>
      </c>
      <c r="BE40" s="280">
        <v>971.97242725036062</v>
      </c>
      <c r="BF40" s="280">
        <v>981.1244905676233</v>
      </c>
      <c r="BG40" s="280">
        <v>983.01068276823037</v>
      </c>
      <c r="BH40" s="637">
        <v>982.1952152296775</v>
      </c>
      <c r="BI40" s="280">
        <v>1089.0191440483281</v>
      </c>
      <c r="BJ40" s="545">
        <v>982</v>
      </c>
      <c r="BK40" s="545">
        <v>1170</v>
      </c>
      <c r="BL40" s="545">
        <v>1267</v>
      </c>
      <c r="BM40" s="545">
        <v>1438</v>
      </c>
      <c r="BN40" s="280">
        <v>1403</v>
      </c>
      <c r="BO40" s="280">
        <v>1090</v>
      </c>
      <c r="BP40" s="280">
        <v>885</v>
      </c>
      <c r="BQ40" s="280">
        <v>891</v>
      </c>
      <c r="BR40" s="217">
        <v>852</v>
      </c>
      <c r="BS40" s="217"/>
      <c r="BT40" s="217"/>
      <c r="BU40" s="162">
        <f t="shared" si="39"/>
        <v>29.22633366657999</v>
      </c>
      <c r="BV40" s="64">
        <f t="shared" si="39"/>
        <v>154.97515449755815</v>
      </c>
      <c r="BW40" s="64">
        <f t="shared" si="39"/>
        <v>436.10859073551887</v>
      </c>
      <c r="BX40" s="64">
        <f t="shared" si="39"/>
        <v>538.48032507905646</v>
      </c>
      <c r="BY40" s="64">
        <f t="shared" si="39"/>
        <v>484.94167851340421</v>
      </c>
      <c r="BZ40" s="64">
        <f t="shared" si="39"/>
        <v>478.82769739079197</v>
      </c>
      <c r="CA40" s="64">
        <f t="shared" si="39"/>
        <v>519.09076029315781</v>
      </c>
      <c r="CB40" s="64">
        <f t="shared" si="39"/>
        <v>485.3202386301831</v>
      </c>
      <c r="CC40" s="64">
        <f t="shared" si="39"/>
        <v>334.99424732544605</v>
      </c>
      <c r="CD40" s="71">
        <f t="shared" si="39"/>
        <v>303.90325353559865</v>
      </c>
      <c r="CE40" s="210"/>
    </row>
    <row r="41" spans="1:83" x14ac:dyDescent="0.25">
      <c r="A41" s="4"/>
      <c r="B41" s="61" t="s">
        <v>52</v>
      </c>
      <c r="C41" s="638">
        <v>41.945841051424537</v>
      </c>
      <c r="D41" s="639">
        <v>45.823076923076925</v>
      </c>
      <c r="E41" s="639">
        <v>43.234864900720829</v>
      </c>
      <c r="F41" s="639">
        <v>44.619337748344371</v>
      </c>
      <c r="G41" s="639">
        <v>40.553068432671083</v>
      </c>
      <c r="H41" s="639">
        <v>40.68644853622996</v>
      </c>
      <c r="I41" s="639">
        <v>39.489455377977372</v>
      </c>
      <c r="J41" s="639">
        <v>39.734810516134701</v>
      </c>
      <c r="K41" s="639">
        <v>44.513946326440831</v>
      </c>
      <c r="L41" s="639">
        <v>40.962839027826696</v>
      </c>
      <c r="M41" s="639">
        <v>40.672366171248193</v>
      </c>
      <c r="N41" s="630">
        <v>37.0421052631579</v>
      </c>
      <c r="O41" s="640">
        <v>42.719507384844633</v>
      </c>
      <c r="P41" s="641">
        <v>52.847922425518846</v>
      </c>
      <c r="Q41" s="641">
        <v>66.126274165202105</v>
      </c>
      <c r="R41" s="639">
        <v>74.139012669287908</v>
      </c>
      <c r="S41" s="641">
        <v>66.611389919266912</v>
      </c>
      <c r="T41" s="641">
        <v>65.858751145437878</v>
      </c>
      <c r="U41" s="630">
        <v>67.398695084819494</v>
      </c>
      <c r="V41" s="630">
        <v>66.414571885951631</v>
      </c>
      <c r="W41" s="630">
        <v>61.519699000994684</v>
      </c>
      <c r="X41" s="637">
        <v>58.059585492227974</v>
      </c>
      <c r="Y41" s="280">
        <v>54.320656162313838</v>
      </c>
      <c r="Z41" s="280">
        <v>49.507373232149014</v>
      </c>
      <c r="AA41" s="280">
        <v>47.3662342140425</v>
      </c>
      <c r="AB41" s="280">
        <v>47.225268793989379</v>
      </c>
      <c r="AC41" s="280">
        <v>48.971565412495686</v>
      </c>
      <c r="AD41" s="280">
        <v>45.385644245656287</v>
      </c>
      <c r="AE41" s="280">
        <v>43.22649939852208</v>
      </c>
      <c r="AF41" s="280">
        <v>41.0160869199023</v>
      </c>
      <c r="AG41" s="280">
        <v>44.782907156341167</v>
      </c>
      <c r="AH41" s="280">
        <v>47.370607165844234</v>
      </c>
      <c r="AI41" s="280">
        <v>48.32</v>
      </c>
      <c r="AJ41" s="633">
        <v>47.101185363339631</v>
      </c>
      <c r="AK41" s="634">
        <v>46.570843640706308</v>
      </c>
      <c r="AL41" s="635">
        <v>44.322456485480906</v>
      </c>
      <c r="AM41" s="280">
        <v>47.616695059625215</v>
      </c>
      <c r="AN41" s="280">
        <v>44.937884221311478</v>
      </c>
      <c r="AO41" s="280">
        <v>44.036057179432476</v>
      </c>
      <c r="AP41" s="280">
        <v>43.014424918088586</v>
      </c>
      <c r="AQ41" s="280">
        <v>44.20091246322432</v>
      </c>
      <c r="AR41" s="280">
        <v>43.752586537233363</v>
      </c>
      <c r="AS41" s="280">
        <v>43.824241651797095</v>
      </c>
      <c r="AT41" s="280">
        <v>44.598171379970232</v>
      </c>
      <c r="AU41" s="280">
        <v>45.970603250233985</v>
      </c>
      <c r="AV41" s="633">
        <v>49.76114188325522</v>
      </c>
      <c r="AW41" s="636">
        <v>32.359844894442048</v>
      </c>
      <c r="AX41" s="280">
        <v>31.032007179180379</v>
      </c>
      <c r="AY41" s="280">
        <v>32.66197004851297</v>
      </c>
      <c r="AZ41" s="280">
        <v>33.113623804463337</v>
      </c>
      <c r="BA41" s="280">
        <v>33.507864501632255</v>
      </c>
      <c r="BB41" s="280">
        <v>32.570688190314357</v>
      </c>
      <c r="BC41" s="280">
        <v>34.343037278381928</v>
      </c>
      <c r="BD41" s="280">
        <v>34.328363266689259</v>
      </c>
      <c r="BE41" s="280">
        <v>35.027572749639432</v>
      </c>
      <c r="BF41" s="280">
        <v>34.875509432376788</v>
      </c>
      <c r="BG41" s="280">
        <v>34.989317231769625</v>
      </c>
      <c r="BH41" s="637">
        <v>33.804784770322527</v>
      </c>
      <c r="BI41" s="280">
        <v>36.980855951671913</v>
      </c>
      <c r="BJ41" s="545">
        <v>13</v>
      </c>
      <c r="BK41" s="545">
        <v>17</v>
      </c>
      <c r="BL41" s="545">
        <v>25</v>
      </c>
      <c r="BM41" s="545">
        <v>20</v>
      </c>
      <c r="BN41" s="280">
        <v>22</v>
      </c>
      <c r="BO41" s="280">
        <v>24</v>
      </c>
      <c r="BP41" s="280">
        <v>20</v>
      </c>
      <c r="BQ41" s="280">
        <v>21</v>
      </c>
      <c r="BR41" s="217">
        <v>17</v>
      </c>
      <c r="BS41" s="217"/>
      <c r="BT41" s="217"/>
      <c r="BU41" s="162">
        <f t="shared" si="39"/>
        <v>0.7736663334200955</v>
      </c>
      <c r="BV41" s="64">
        <f t="shared" si="39"/>
        <v>7.0248455024419201</v>
      </c>
      <c r="BW41" s="64">
        <f t="shared" si="39"/>
        <v>22.891409264481275</v>
      </c>
      <c r="BX41" s="64">
        <f t="shared" si="39"/>
        <v>29.519674920943537</v>
      </c>
      <c r="BY41" s="64">
        <f t="shared" si="39"/>
        <v>26.05832148659583</v>
      </c>
      <c r="BZ41" s="64">
        <f t="shared" si="39"/>
        <v>25.172302609207918</v>
      </c>
      <c r="CA41" s="64">
        <f t="shared" si="39"/>
        <v>27.909239706842122</v>
      </c>
      <c r="CB41" s="64">
        <f t="shared" si="39"/>
        <v>26.67976136981693</v>
      </c>
      <c r="CC41" s="64">
        <f t="shared" si="39"/>
        <v>17.005752674553854</v>
      </c>
      <c r="CD41" s="71">
        <f t="shared" si="39"/>
        <v>17.096746464401278</v>
      </c>
      <c r="CE41" s="210"/>
    </row>
    <row r="42" spans="1:83" x14ac:dyDescent="0.25">
      <c r="A42" s="4"/>
      <c r="B42" s="61" t="s">
        <v>51</v>
      </c>
      <c r="C42" s="638">
        <v>4</v>
      </c>
      <c r="D42" s="639">
        <v>4</v>
      </c>
      <c r="E42" s="639">
        <v>9</v>
      </c>
      <c r="F42" s="639">
        <v>10</v>
      </c>
      <c r="G42" s="639">
        <v>10</v>
      </c>
      <c r="H42" s="639">
        <v>9</v>
      </c>
      <c r="I42" s="639">
        <v>8</v>
      </c>
      <c r="J42" s="639">
        <v>8</v>
      </c>
      <c r="K42" s="639">
        <v>9</v>
      </c>
      <c r="L42" s="639">
        <v>9</v>
      </c>
      <c r="M42" s="639">
        <v>9</v>
      </c>
      <c r="N42" s="630">
        <v>8</v>
      </c>
      <c r="O42" s="640">
        <v>8</v>
      </c>
      <c r="P42" s="641">
        <v>7</v>
      </c>
      <c r="Q42" s="641">
        <v>8</v>
      </c>
      <c r="R42" s="639">
        <v>9</v>
      </c>
      <c r="S42" s="641">
        <v>28</v>
      </c>
      <c r="T42" s="641">
        <v>28</v>
      </c>
      <c r="U42" s="630">
        <v>31</v>
      </c>
      <c r="V42" s="630">
        <v>29</v>
      </c>
      <c r="W42" s="630">
        <v>20</v>
      </c>
      <c r="X42" s="637">
        <v>22</v>
      </c>
      <c r="Y42" s="280">
        <v>22</v>
      </c>
      <c r="Z42" s="280">
        <v>25</v>
      </c>
      <c r="AA42" s="280">
        <v>22</v>
      </c>
      <c r="AB42" s="280">
        <v>20</v>
      </c>
      <c r="AC42" s="280">
        <v>20</v>
      </c>
      <c r="AD42" s="280">
        <v>19</v>
      </c>
      <c r="AE42" s="280">
        <v>19</v>
      </c>
      <c r="AF42" s="280">
        <v>15</v>
      </c>
      <c r="AG42" s="280">
        <v>15</v>
      </c>
      <c r="AH42" s="280">
        <v>17</v>
      </c>
      <c r="AI42" s="280">
        <v>15</v>
      </c>
      <c r="AJ42" s="633"/>
      <c r="AK42" s="634"/>
      <c r="AL42" s="635"/>
      <c r="AM42" s="280"/>
      <c r="AN42" s="280"/>
      <c r="AO42" s="280"/>
      <c r="AP42" s="280"/>
      <c r="AQ42" s="280"/>
      <c r="AR42" s="280"/>
      <c r="AS42" s="280"/>
      <c r="AT42" s="280"/>
      <c r="AU42" s="280"/>
      <c r="AV42" s="633"/>
      <c r="AW42" s="636"/>
      <c r="AX42" s="280"/>
      <c r="AY42" s="280"/>
      <c r="AZ42" s="280"/>
      <c r="BA42" s="280"/>
      <c r="BB42" s="280"/>
      <c r="BC42" s="280"/>
      <c r="BD42" s="280"/>
      <c r="BE42" s="280"/>
      <c r="BF42" s="280"/>
      <c r="BG42" s="280"/>
      <c r="BH42" s="637"/>
      <c r="BI42" s="280"/>
      <c r="BJ42" s="545">
        <v>68</v>
      </c>
      <c r="BK42" s="545">
        <v>72</v>
      </c>
      <c r="BL42" s="545">
        <v>79</v>
      </c>
      <c r="BM42" s="545">
        <v>80</v>
      </c>
      <c r="BN42" s="280">
        <v>86</v>
      </c>
      <c r="BO42" s="280">
        <v>80</v>
      </c>
      <c r="BP42" s="280">
        <v>76</v>
      </c>
      <c r="BQ42" s="280">
        <v>76</v>
      </c>
      <c r="BR42" s="217">
        <v>79</v>
      </c>
      <c r="BS42" s="217"/>
      <c r="BT42" s="217"/>
      <c r="BU42" s="162">
        <f t="shared" si="39"/>
        <v>4</v>
      </c>
      <c r="BV42" s="64">
        <f t="shared" si="39"/>
        <v>3</v>
      </c>
      <c r="BW42" s="64">
        <f t="shared" si="39"/>
        <v>-1</v>
      </c>
      <c r="BX42" s="64">
        <f t="shared" si="39"/>
        <v>-1</v>
      </c>
      <c r="BY42" s="64">
        <f t="shared" si="39"/>
        <v>18</v>
      </c>
      <c r="BZ42" s="64">
        <f t="shared" si="39"/>
        <v>19</v>
      </c>
      <c r="CA42" s="64">
        <f t="shared" si="39"/>
        <v>23</v>
      </c>
      <c r="CB42" s="64">
        <f t="shared" si="39"/>
        <v>21</v>
      </c>
      <c r="CC42" s="64">
        <f t="shared" si="39"/>
        <v>11</v>
      </c>
      <c r="CD42" s="71">
        <f t="shared" si="39"/>
        <v>13</v>
      </c>
      <c r="CE42" s="210"/>
    </row>
    <row r="43" spans="1:83" ht="15.75" thickBot="1" x14ac:dyDescent="0.3">
      <c r="A43" s="4"/>
      <c r="B43" s="80" t="s">
        <v>46</v>
      </c>
      <c r="C43" s="100">
        <v>25050</v>
      </c>
      <c r="D43" s="101">
        <v>25340</v>
      </c>
      <c r="E43" s="101">
        <v>24745</v>
      </c>
      <c r="F43" s="101">
        <v>24926</v>
      </c>
      <c r="G43" s="101">
        <v>22028</v>
      </c>
      <c r="H43" s="101">
        <v>22996</v>
      </c>
      <c r="I43" s="101">
        <v>21427</v>
      </c>
      <c r="J43" s="101">
        <v>20237</v>
      </c>
      <c r="K43" s="101">
        <v>21678</v>
      </c>
      <c r="L43" s="101">
        <v>23808</v>
      </c>
      <c r="M43" s="101">
        <v>24675</v>
      </c>
      <c r="N43" s="148">
        <v>23790</v>
      </c>
      <c r="O43" s="154">
        <v>24360</v>
      </c>
      <c r="P43" s="101">
        <v>26114</v>
      </c>
      <c r="Q43" s="607">
        <f>SUM(Q38:Q42)</f>
        <v>27643</v>
      </c>
      <c r="R43" s="607">
        <f>SUM(R38:R42)</f>
        <v>27533</v>
      </c>
      <c r="S43" s="607">
        <f>SUM(S38:S42)</f>
        <v>27205</v>
      </c>
      <c r="T43" s="607">
        <f>SUM(T38:T42)</f>
        <v>27910</v>
      </c>
      <c r="U43" s="148">
        <v>28438</v>
      </c>
      <c r="V43" s="148">
        <v>29751</v>
      </c>
      <c r="W43" s="148">
        <v>31670</v>
      </c>
      <c r="X43" s="608">
        <f>SUM(X38:X42)</f>
        <v>32603</v>
      </c>
      <c r="Y43" s="281">
        <v>31661</v>
      </c>
      <c r="Z43" s="281">
        <v>30840</v>
      </c>
      <c r="AA43" s="281">
        <v>29108</v>
      </c>
      <c r="AB43" s="281">
        <v>29807</v>
      </c>
      <c r="AC43" s="281">
        <v>30536</v>
      </c>
      <c r="AD43" s="281">
        <f>SUM(AD38:AD42)</f>
        <v>30430</v>
      </c>
      <c r="AE43" s="281">
        <f>SUM(AE38:AE42)</f>
        <v>30309</v>
      </c>
      <c r="AF43" s="281">
        <f t="shared" ref="AF43:AG43" si="40">SUM(AF38:AF42)</f>
        <v>29315</v>
      </c>
      <c r="AG43" s="281">
        <f t="shared" si="40"/>
        <v>27656</v>
      </c>
      <c r="AH43" s="281">
        <v>27045</v>
      </c>
      <c r="AI43" s="281">
        <f t="shared" ref="AI43" si="41">SUM(AI38:AI42)</f>
        <v>27322</v>
      </c>
      <c r="AJ43" s="609">
        <v>26437</v>
      </c>
      <c r="AK43" s="610">
        <v>26108</v>
      </c>
      <c r="AL43" s="611">
        <f t="shared" ref="AL43" si="42">SUM(AL38:AL42)</f>
        <v>25472</v>
      </c>
      <c r="AM43" s="281">
        <v>25544</v>
      </c>
      <c r="AN43" s="281">
        <v>26344</v>
      </c>
      <c r="AO43" s="281">
        <v>28653</v>
      </c>
      <c r="AP43" s="281">
        <f t="shared" ref="AP43" si="43">SUM(AP38:AP42)</f>
        <v>28937</v>
      </c>
      <c r="AQ43" s="281">
        <v>26651</v>
      </c>
      <c r="AR43" s="281">
        <v>24932</v>
      </c>
      <c r="AS43" s="281">
        <v>24292</v>
      </c>
      <c r="AT43" s="281">
        <v>23950</v>
      </c>
      <c r="AU43" s="281">
        <v>24788</v>
      </c>
      <c r="AV43" s="609">
        <v>26429</v>
      </c>
      <c r="AW43" s="612">
        <v>27048</v>
      </c>
      <c r="AX43" s="281">
        <v>27187</v>
      </c>
      <c r="AY43" s="281">
        <v>27783</v>
      </c>
      <c r="AZ43" s="281">
        <v>27940</v>
      </c>
      <c r="BA43" s="281">
        <v>26981</v>
      </c>
      <c r="BB43" s="281">
        <f t="shared" ref="BB43" si="44">SUM(BB38:BB42)</f>
        <v>26356</v>
      </c>
      <c r="BC43" s="281">
        <v>26176</v>
      </c>
      <c r="BD43" s="281">
        <v>25035</v>
      </c>
      <c r="BE43" s="281">
        <v>24480</v>
      </c>
      <c r="BF43" s="281">
        <v>24184</v>
      </c>
      <c r="BG43" s="281">
        <v>24181</v>
      </c>
      <c r="BH43" s="608">
        <v>25701</v>
      </c>
      <c r="BI43" s="281">
        <v>27024</v>
      </c>
      <c r="BJ43" s="281">
        <f>SUM(BJ38:BJ42)</f>
        <v>22678</v>
      </c>
      <c r="BK43" s="281">
        <f t="shared" ref="BK43" si="45">SUM(BK38:BK42)</f>
        <v>24327</v>
      </c>
      <c r="BL43" s="281">
        <f t="shared" ref="BL43" si="46">SUM(BL38:BL42)</f>
        <v>24436</v>
      </c>
      <c r="BM43" s="281">
        <f t="shared" ref="BM43" si="47">SUM(BM38:BM42)</f>
        <v>24178</v>
      </c>
      <c r="BN43" s="281">
        <f t="shared" ref="BN43" si="48">SUM(BN38:BN42)</f>
        <v>24514</v>
      </c>
      <c r="BO43" s="281">
        <v>23728</v>
      </c>
      <c r="BP43" s="281">
        <v>21214</v>
      </c>
      <c r="BQ43" s="281">
        <v>20475</v>
      </c>
      <c r="BR43" s="216">
        <v>20455</v>
      </c>
      <c r="BS43" s="216"/>
      <c r="BT43" s="216"/>
      <c r="BU43" s="161">
        <f t="shared" si="39"/>
        <v>-690</v>
      </c>
      <c r="BV43" s="63">
        <f t="shared" si="39"/>
        <v>774</v>
      </c>
      <c r="BW43" s="63">
        <f t="shared" si="39"/>
        <v>2898</v>
      </c>
      <c r="BX43" s="63">
        <f t="shared" si="39"/>
        <v>2607</v>
      </c>
      <c r="BY43" s="63">
        <f t="shared" si="39"/>
        <v>5177</v>
      </c>
      <c r="BZ43" s="63">
        <f t="shared" si="39"/>
        <v>4914</v>
      </c>
      <c r="CA43" s="63">
        <f t="shared" si="39"/>
        <v>7011</v>
      </c>
      <c r="CB43" s="63">
        <f t="shared" si="39"/>
        <v>9514</v>
      </c>
      <c r="CC43" s="63">
        <f t="shared" si="39"/>
        <v>9992</v>
      </c>
      <c r="CD43" s="72">
        <f t="shared" si="39"/>
        <v>8795</v>
      </c>
      <c r="CE43" s="210"/>
    </row>
    <row r="44" spans="1:83" x14ac:dyDescent="0.25">
      <c r="A44" s="4">
        <v>6</v>
      </c>
      <c r="B44" s="51" t="s">
        <v>33</v>
      </c>
      <c r="C44" s="643"/>
      <c r="D44" s="644"/>
      <c r="E44" s="644"/>
      <c r="F44" s="644"/>
      <c r="G44" s="644"/>
      <c r="H44" s="644"/>
      <c r="I44" s="644"/>
      <c r="J44" s="644"/>
      <c r="K44" s="644"/>
      <c r="L44" s="644"/>
      <c r="M44" s="644"/>
      <c r="N44" s="551"/>
      <c r="O44" s="645"/>
      <c r="P44" s="644"/>
      <c r="Q44" s="646"/>
      <c r="R44" s="644"/>
      <c r="S44" s="646"/>
      <c r="T44" s="644"/>
      <c r="U44" s="551"/>
      <c r="V44" s="551"/>
      <c r="W44" s="551"/>
      <c r="X44" s="647"/>
      <c r="Y44" s="554"/>
      <c r="Z44" s="554"/>
      <c r="AA44" s="554"/>
      <c r="AB44" s="554"/>
      <c r="AC44" s="554"/>
      <c r="AD44" s="554"/>
      <c r="AE44" s="554"/>
      <c r="AF44" s="554"/>
      <c r="AG44" s="554"/>
      <c r="AH44" s="554"/>
      <c r="AI44" s="554"/>
      <c r="AJ44" s="648"/>
      <c r="AK44" s="649"/>
      <c r="AL44" s="650"/>
      <c r="AM44" s="554"/>
      <c r="AN44" s="554"/>
      <c r="AO44" s="554"/>
      <c r="AP44" s="554"/>
      <c r="AQ44" s="554"/>
      <c r="AR44" s="554"/>
      <c r="AS44" s="554"/>
      <c r="AT44" s="554"/>
      <c r="AU44" s="554"/>
      <c r="AV44" s="648"/>
      <c r="AW44" s="651"/>
      <c r="AX44" s="554"/>
      <c r="AY44" s="554"/>
      <c r="AZ44" s="554"/>
      <c r="BA44" s="554"/>
      <c r="BB44" s="554"/>
      <c r="BC44" s="554"/>
      <c r="BD44" s="554"/>
      <c r="BE44" s="554"/>
      <c r="BF44" s="554"/>
      <c r="BG44" s="554"/>
      <c r="BH44" s="647"/>
      <c r="BI44" s="554"/>
      <c r="BJ44" s="589"/>
      <c r="BK44" s="589"/>
      <c r="BL44" s="589"/>
      <c r="BM44" s="589"/>
      <c r="BN44" s="554"/>
      <c r="BO44" s="554"/>
      <c r="BP44" s="554"/>
      <c r="BQ44" s="554"/>
      <c r="BR44" s="218"/>
      <c r="BS44" s="218"/>
      <c r="BT44" s="218"/>
      <c r="BU44" s="163"/>
      <c r="BV44" s="67"/>
      <c r="BW44" s="67"/>
      <c r="BX44" s="67"/>
      <c r="BY44" s="67"/>
      <c r="BZ44" s="67"/>
      <c r="CA44" s="67"/>
      <c r="CB44" s="67"/>
      <c r="CC44" s="67"/>
      <c r="CD44" s="73"/>
      <c r="CE44" s="211"/>
    </row>
    <row r="45" spans="1:83" x14ac:dyDescent="0.25">
      <c r="A45" s="4"/>
      <c r="B45" s="61" t="s">
        <v>41</v>
      </c>
      <c r="C45" s="90">
        <v>2915326</v>
      </c>
      <c r="D45" s="91">
        <v>2950717</v>
      </c>
      <c r="E45" s="91">
        <v>2430537</v>
      </c>
      <c r="F45" s="91">
        <v>1899400</v>
      </c>
      <c r="G45" s="91">
        <v>1868028</v>
      </c>
      <c r="H45" s="91">
        <v>2611887</v>
      </c>
      <c r="I45" s="91">
        <v>2795260</v>
      </c>
      <c r="J45" s="91">
        <v>2014289</v>
      </c>
      <c r="K45" s="91">
        <v>1781631</v>
      </c>
      <c r="L45" s="91">
        <v>1915162</v>
      </c>
      <c r="M45" s="91">
        <v>2605187</v>
      </c>
      <c r="N45" s="92">
        <v>2773305</v>
      </c>
      <c r="O45" s="652">
        <v>2971728</v>
      </c>
      <c r="P45" s="653">
        <v>2604445</v>
      </c>
      <c r="Q45" s="653">
        <v>2114702</v>
      </c>
      <c r="R45" s="91">
        <v>2182274</v>
      </c>
      <c r="S45" s="653">
        <v>2150679</v>
      </c>
      <c r="T45" s="653">
        <v>2973557</v>
      </c>
      <c r="U45" s="92">
        <v>3139211</v>
      </c>
      <c r="V45" s="92">
        <v>2464827</v>
      </c>
      <c r="W45" s="92">
        <v>2250072</v>
      </c>
      <c r="X45" s="654">
        <v>1797025</v>
      </c>
      <c r="Y45" s="273">
        <v>2333289</v>
      </c>
      <c r="Z45" s="273">
        <v>2805110</v>
      </c>
      <c r="AA45" s="273">
        <v>2684854</v>
      </c>
      <c r="AB45" s="273">
        <v>3180759</v>
      </c>
      <c r="AC45" s="273">
        <v>2051828</v>
      </c>
      <c r="AD45" s="273">
        <v>1996214</v>
      </c>
      <c r="AE45" s="273">
        <v>2408200</v>
      </c>
      <c r="AF45" s="273">
        <v>2617434</v>
      </c>
      <c r="AG45" s="273">
        <v>2606056</v>
      </c>
      <c r="AH45" s="273">
        <v>2487210</v>
      </c>
      <c r="AI45" s="273">
        <v>1880095</v>
      </c>
      <c r="AJ45" s="655">
        <v>1787157</v>
      </c>
      <c r="AK45" s="656">
        <v>2341209</v>
      </c>
      <c r="AL45" s="657">
        <v>3672225</v>
      </c>
      <c r="AM45" s="273">
        <v>3002774</v>
      </c>
      <c r="AN45" s="273">
        <v>3622264</v>
      </c>
      <c r="AO45" s="273">
        <v>2755868</v>
      </c>
      <c r="AP45" s="273">
        <v>1897816</v>
      </c>
      <c r="AQ45" s="273">
        <v>2040991</v>
      </c>
      <c r="AR45" s="273">
        <v>2940268</v>
      </c>
      <c r="AS45" s="273">
        <v>3708472</v>
      </c>
      <c r="AT45" s="273">
        <v>3168133</v>
      </c>
      <c r="AU45" s="273">
        <v>2135820</v>
      </c>
      <c r="AV45" s="655">
        <v>1979218</v>
      </c>
      <c r="AW45" s="272">
        <v>2955028</v>
      </c>
      <c r="AX45" s="273">
        <v>3697846</v>
      </c>
      <c r="AY45" s="273">
        <v>4291142</v>
      </c>
      <c r="AZ45" s="273">
        <v>4446981</v>
      </c>
      <c r="BA45" s="273">
        <v>3179992</v>
      </c>
      <c r="BB45" s="273">
        <v>2342300</v>
      </c>
      <c r="BC45" s="273">
        <v>2633772</v>
      </c>
      <c r="BD45" s="273">
        <v>3019847</v>
      </c>
      <c r="BE45" s="273">
        <v>3153354</v>
      </c>
      <c r="BF45" s="273">
        <v>2855011</v>
      </c>
      <c r="BG45" s="273">
        <v>2014568</v>
      </c>
      <c r="BH45" s="654">
        <v>2107127</v>
      </c>
      <c r="BI45" s="273">
        <v>2956545</v>
      </c>
      <c r="BJ45" s="545">
        <v>5613835.7000000002</v>
      </c>
      <c r="BK45" s="545">
        <v>5847376.79</v>
      </c>
      <c r="BL45" s="545">
        <v>5017909.55</v>
      </c>
      <c r="BM45" s="545">
        <v>5248933.4000000004</v>
      </c>
      <c r="BN45" s="273">
        <v>3472056.08</v>
      </c>
      <c r="BO45" s="273">
        <v>3682169.27</v>
      </c>
      <c r="BP45" s="273">
        <v>5483113.9100000001</v>
      </c>
      <c r="BQ45" s="273">
        <v>5047482.5999999996</v>
      </c>
      <c r="BR45" s="219">
        <v>3832715.74</v>
      </c>
      <c r="BS45" s="219"/>
      <c r="BT45" s="219"/>
      <c r="BU45" s="164">
        <f t="shared" ref="BU45:CD50" si="49">O45-C45</f>
        <v>56402</v>
      </c>
      <c r="BV45" s="68">
        <f t="shared" si="49"/>
        <v>-346272</v>
      </c>
      <c r="BW45" s="68">
        <f t="shared" si="49"/>
        <v>-315835</v>
      </c>
      <c r="BX45" s="68">
        <f t="shared" si="49"/>
        <v>282874</v>
      </c>
      <c r="BY45" s="68">
        <f t="shared" si="49"/>
        <v>282651</v>
      </c>
      <c r="BZ45" s="68">
        <f t="shared" si="49"/>
        <v>361670</v>
      </c>
      <c r="CA45" s="68">
        <f t="shared" si="49"/>
        <v>343951</v>
      </c>
      <c r="CB45" s="68">
        <f t="shared" si="49"/>
        <v>450538</v>
      </c>
      <c r="CC45" s="68">
        <f t="shared" si="49"/>
        <v>468441</v>
      </c>
      <c r="CD45" s="74">
        <f t="shared" si="49"/>
        <v>-118137</v>
      </c>
      <c r="CE45" s="211"/>
    </row>
    <row r="46" spans="1:83" x14ac:dyDescent="0.25">
      <c r="A46" s="4"/>
      <c r="B46" s="61" t="s">
        <v>42</v>
      </c>
      <c r="C46" s="90">
        <v>2332890</v>
      </c>
      <c r="D46" s="91">
        <v>2163458</v>
      </c>
      <c r="E46" s="91">
        <v>1753662</v>
      </c>
      <c r="F46" s="91">
        <v>1378504</v>
      </c>
      <c r="G46" s="91">
        <v>1324006</v>
      </c>
      <c r="H46" s="91">
        <v>1824463</v>
      </c>
      <c r="I46" s="91">
        <v>1879295</v>
      </c>
      <c r="J46" s="91">
        <v>1501561</v>
      </c>
      <c r="K46" s="91">
        <v>1279332</v>
      </c>
      <c r="L46" s="91">
        <v>1519236</v>
      </c>
      <c r="M46" s="91">
        <v>2268199</v>
      </c>
      <c r="N46" s="92">
        <v>2451520</v>
      </c>
      <c r="O46" s="652">
        <v>2280397</v>
      </c>
      <c r="P46" s="653">
        <v>1911376</v>
      </c>
      <c r="Q46" s="653">
        <v>1521595</v>
      </c>
      <c r="R46" s="91">
        <v>1505702</v>
      </c>
      <c r="S46" s="653">
        <v>1605987</v>
      </c>
      <c r="T46" s="653">
        <v>2104634</v>
      </c>
      <c r="U46" s="92">
        <v>2160187</v>
      </c>
      <c r="V46" s="92">
        <v>1648673</v>
      </c>
      <c r="W46" s="92">
        <v>1425816</v>
      </c>
      <c r="X46" s="654">
        <v>1312531</v>
      </c>
      <c r="Y46" s="273">
        <v>1811761</v>
      </c>
      <c r="Z46" s="273">
        <v>2147972</v>
      </c>
      <c r="AA46" s="273">
        <v>1889725</v>
      </c>
      <c r="AB46" s="273">
        <v>2285977</v>
      </c>
      <c r="AC46" s="273">
        <v>1506051</v>
      </c>
      <c r="AD46" s="273">
        <v>1439512</v>
      </c>
      <c r="AE46" s="273">
        <v>1826258</v>
      </c>
      <c r="AF46" s="273">
        <v>1897293</v>
      </c>
      <c r="AG46" s="273">
        <v>1940260</v>
      </c>
      <c r="AH46" s="273">
        <v>1870279</v>
      </c>
      <c r="AI46" s="273">
        <v>1414375</v>
      </c>
      <c r="AJ46" s="655">
        <v>1379738</v>
      </c>
      <c r="AK46" s="656">
        <v>1846694</v>
      </c>
      <c r="AL46" s="657">
        <v>2641063</v>
      </c>
      <c r="AM46" s="273">
        <v>2320965</v>
      </c>
      <c r="AN46" s="273">
        <v>2993701</v>
      </c>
      <c r="AO46" s="273">
        <v>2181000</v>
      </c>
      <c r="AP46" s="273">
        <v>1564254</v>
      </c>
      <c r="AQ46" s="273">
        <v>1812863</v>
      </c>
      <c r="AR46" s="273">
        <v>2411649</v>
      </c>
      <c r="AS46" s="273">
        <v>2967218</v>
      </c>
      <c r="AT46" s="273">
        <v>2313021</v>
      </c>
      <c r="AU46" s="273">
        <v>1741964</v>
      </c>
      <c r="AV46" s="655">
        <v>1719222</v>
      </c>
      <c r="AW46" s="272">
        <v>2727730</v>
      </c>
      <c r="AX46" s="273">
        <v>3342996</v>
      </c>
      <c r="AY46" s="273">
        <v>3504102</v>
      </c>
      <c r="AZ46" s="273">
        <v>3821558</v>
      </c>
      <c r="BA46" s="273">
        <v>2707911</v>
      </c>
      <c r="BB46" s="273">
        <v>1989568</v>
      </c>
      <c r="BC46" s="273">
        <v>2216586</v>
      </c>
      <c r="BD46" s="273">
        <v>2669783</v>
      </c>
      <c r="BE46" s="273">
        <v>2651258</v>
      </c>
      <c r="BF46" s="273">
        <v>2327706</v>
      </c>
      <c r="BG46" s="273">
        <v>1722843</v>
      </c>
      <c r="BH46" s="654">
        <v>1860809</v>
      </c>
      <c r="BI46" s="273">
        <v>2611736</v>
      </c>
      <c r="BJ46" s="545">
        <v>2836760.08</v>
      </c>
      <c r="BK46" s="545">
        <v>2830931.18</v>
      </c>
      <c r="BL46" s="545">
        <v>2756888.75</v>
      </c>
      <c r="BM46" s="545">
        <v>2569600.98</v>
      </c>
      <c r="BN46" s="273">
        <v>1942527.98</v>
      </c>
      <c r="BO46" s="273">
        <v>2420647.9</v>
      </c>
      <c r="BP46" s="273">
        <v>3248205.82</v>
      </c>
      <c r="BQ46" s="273">
        <v>2708051.3</v>
      </c>
      <c r="BR46" s="219">
        <v>2094629.5</v>
      </c>
      <c r="BS46" s="219"/>
      <c r="BT46" s="219"/>
      <c r="BU46" s="164">
        <f t="shared" si="49"/>
        <v>-52493</v>
      </c>
      <c r="BV46" s="68">
        <f t="shared" si="49"/>
        <v>-252082</v>
      </c>
      <c r="BW46" s="68">
        <f t="shared" si="49"/>
        <v>-232067</v>
      </c>
      <c r="BX46" s="68">
        <f t="shared" si="49"/>
        <v>127198</v>
      </c>
      <c r="BY46" s="68">
        <f t="shared" si="49"/>
        <v>281981</v>
      </c>
      <c r="BZ46" s="68">
        <f t="shared" si="49"/>
        <v>280171</v>
      </c>
      <c r="CA46" s="68">
        <f t="shared" si="49"/>
        <v>280892</v>
      </c>
      <c r="CB46" s="68">
        <f t="shared" si="49"/>
        <v>147112</v>
      </c>
      <c r="CC46" s="68">
        <f t="shared" si="49"/>
        <v>146484</v>
      </c>
      <c r="CD46" s="74">
        <f t="shared" si="49"/>
        <v>-206705</v>
      </c>
      <c r="CE46" s="211"/>
    </row>
    <row r="47" spans="1:83" x14ac:dyDescent="0.25">
      <c r="A47" s="4"/>
      <c r="B47" s="61" t="s">
        <v>43</v>
      </c>
      <c r="C47" s="90">
        <v>1083016.3276881007</v>
      </c>
      <c r="D47" s="91">
        <v>1123357.1076923076</v>
      </c>
      <c r="E47" s="91">
        <v>968368.51483659842</v>
      </c>
      <c r="F47" s="91">
        <v>865354.86834437086</v>
      </c>
      <c r="G47" s="91">
        <v>890511.22256070643</v>
      </c>
      <c r="H47" s="91">
        <v>1015260.0202234291</v>
      </c>
      <c r="I47" s="91">
        <v>1119892.9113723419</v>
      </c>
      <c r="J47" s="91">
        <v>865508.71520267299</v>
      </c>
      <c r="K47" s="91">
        <v>742180.64254289493</v>
      </c>
      <c r="L47" s="91">
        <v>1091996.17735118</v>
      </c>
      <c r="M47" s="91">
        <v>904143.37042395538</v>
      </c>
      <c r="N47" s="92">
        <v>980157.93473684217</v>
      </c>
      <c r="O47" s="652">
        <v>1302543.9851864837</v>
      </c>
      <c r="P47" s="653">
        <v>1767557.5135799218</v>
      </c>
      <c r="Q47" s="653">
        <v>1085618.6566783832</v>
      </c>
      <c r="R47" s="91">
        <v>909080.37811271299</v>
      </c>
      <c r="S47" s="653">
        <v>955567.0824787257</v>
      </c>
      <c r="T47" s="653">
        <v>1033174.6033948597</v>
      </c>
      <c r="U47" s="92">
        <v>929566.50717703346</v>
      </c>
      <c r="V47" s="92">
        <v>840796.49755548825</v>
      </c>
      <c r="W47" s="92">
        <v>787410.15036976174</v>
      </c>
      <c r="X47" s="654">
        <v>652630.4103626943</v>
      </c>
      <c r="Y47" s="273">
        <v>774331.86332829704</v>
      </c>
      <c r="Z47" s="273">
        <v>770134.08274404961</v>
      </c>
      <c r="AA47" s="273">
        <v>683525.55635532958</v>
      </c>
      <c r="AB47" s="273">
        <v>752703.6625501964</v>
      </c>
      <c r="AC47" s="273">
        <v>523035.72298929928</v>
      </c>
      <c r="AD47" s="273">
        <v>148981.01475141922</v>
      </c>
      <c r="AE47" s="273">
        <v>486163.74153634644</v>
      </c>
      <c r="AF47" s="273">
        <v>535204.49423060718</v>
      </c>
      <c r="AG47" s="273">
        <v>632265.93444310967</v>
      </c>
      <c r="AH47" s="273">
        <v>591910.84724308085</v>
      </c>
      <c r="AI47" s="273">
        <v>1253612.2855424276</v>
      </c>
      <c r="AJ47" s="655">
        <v>1231917.0331558152</v>
      </c>
      <c r="AK47" s="656">
        <v>1263774.568966988</v>
      </c>
      <c r="AL47" s="657">
        <v>1702709.4443399052</v>
      </c>
      <c r="AM47" s="273">
        <v>1094759.2448892675</v>
      </c>
      <c r="AN47" s="273">
        <v>1235735.7648565574</v>
      </c>
      <c r="AO47" s="273">
        <v>773856.88858544908</v>
      </c>
      <c r="AP47" s="273">
        <v>338668.49393642822</v>
      </c>
      <c r="AQ47" s="273">
        <v>363785.80684773804</v>
      </c>
      <c r="AR47" s="273">
        <v>1215387.0038744838</v>
      </c>
      <c r="AS47" s="273">
        <v>1354851.8931939842</v>
      </c>
      <c r="AT47" s="273">
        <v>1432045.7961301296</v>
      </c>
      <c r="AU47" s="273">
        <v>1197718.7301114609</v>
      </c>
      <c r="AV47" s="655">
        <v>1454162.1226246271</v>
      </c>
      <c r="AW47" s="272">
        <v>1006133.165962947</v>
      </c>
      <c r="AX47" s="273">
        <v>1192623.8573992564</v>
      </c>
      <c r="AY47" s="273">
        <v>1310480.1387049146</v>
      </c>
      <c r="AZ47" s="273">
        <v>1154241.0805951115</v>
      </c>
      <c r="BA47" s="273">
        <v>619760.03417136567</v>
      </c>
      <c r="BB47" s="273">
        <v>152301.77472387426</v>
      </c>
      <c r="BC47" s="273">
        <v>955069.93542927259</v>
      </c>
      <c r="BD47" s="273">
        <v>1143305.8454761098</v>
      </c>
      <c r="BE47" s="273">
        <v>519375.92780181556</v>
      </c>
      <c r="BF47" s="273">
        <v>946842.10814671661</v>
      </c>
      <c r="BG47" s="273">
        <v>1395261.99489085</v>
      </c>
      <c r="BH47" s="654">
        <v>996946.51128202945</v>
      </c>
      <c r="BI47" s="273">
        <v>1092464.1584276354</v>
      </c>
      <c r="BJ47" s="545">
        <v>1304950.1499999999</v>
      </c>
      <c r="BK47" s="545">
        <v>1402607.23</v>
      </c>
      <c r="BL47" s="545">
        <v>1529941.28</v>
      </c>
      <c r="BM47" s="545">
        <v>1555042.22</v>
      </c>
      <c r="BN47" s="273">
        <v>1320057.97</v>
      </c>
      <c r="BO47" s="273">
        <v>1300074.31</v>
      </c>
      <c r="BP47" s="273">
        <v>1319955.1100000001</v>
      </c>
      <c r="BQ47" s="273">
        <v>1248654.07</v>
      </c>
      <c r="BR47" s="219">
        <v>1094687.0900000001</v>
      </c>
      <c r="BS47" s="219"/>
      <c r="BT47" s="219"/>
      <c r="BU47" s="164">
        <f t="shared" si="49"/>
        <v>219527.65749838296</v>
      </c>
      <c r="BV47" s="68">
        <f t="shared" si="49"/>
        <v>644200.40588761424</v>
      </c>
      <c r="BW47" s="68">
        <f t="shared" si="49"/>
        <v>117250.14184178482</v>
      </c>
      <c r="BX47" s="68">
        <f t="shared" si="49"/>
        <v>43725.509768342134</v>
      </c>
      <c r="BY47" s="68">
        <f t="shared" si="49"/>
        <v>65055.859918019269</v>
      </c>
      <c r="BZ47" s="68">
        <f t="shared" si="49"/>
        <v>17914.583171430626</v>
      </c>
      <c r="CA47" s="68">
        <f t="shared" si="49"/>
        <v>-190326.40419530845</v>
      </c>
      <c r="CB47" s="68">
        <f t="shared" si="49"/>
        <v>-24712.217647184734</v>
      </c>
      <c r="CC47" s="68">
        <f t="shared" si="49"/>
        <v>45229.507826866815</v>
      </c>
      <c r="CD47" s="74">
        <f t="shared" si="49"/>
        <v>-439365.7669884857</v>
      </c>
      <c r="CE47" s="211"/>
    </row>
    <row r="48" spans="1:83" x14ac:dyDescent="0.25">
      <c r="A48" s="4"/>
      <c r="B48" s="61" t="s">
        <v>52</v>
      </c>
      <c r="C48" s="90">
        <v>62654.672311899092</v>
      </c>
      <c r="D48" s="91">
        <v>63930.892307692309</v>
      </c>
      <c r="E48" s="91">
        <v>54602.485163401587</v>
      </c>
      <c r="F48" s="91">
        <v>48667.131655629135</v>
      </c>
      <c r="G48" s="91">
        <v>50125.777439293597</v>
      </c>
      <c r="H48" s="91">
        <v>57505.979776570843</v>
      </c>
      <c r="I48" s="91">
        <v>64891.088627658173</v>
      </c>
      <c r="J48" s="91">
        <v>49393.284797327004</v>
      </c>
      <c r="K48" s="91">
        <v>42934.35745710515</v>
      </c>
      <c r="L48" s="91">
        <v>61021.822648820002</v>
      </c>
      <c r="M48" s="91">
        <v>51624.629576044543</v>
      </c>
      <c r="N48" s="92">
        <v>55604.0652631579</v>
      </c>
      <c r="O48" s="652">
        <v>73771.014813516245</v>
      </c>
      <c r="P48" s="653">
        <v>97288.486420078101</v>
      </c>
      <c r="Q48" s="653">
        <v>59680.343321616871</v>
      </c>
      <c r="R48" s="91">
        <v>50604.621887287023</v>
      </c>
      <c r="S48" s="653">
        <v>52805.917521274314</v>
      </c>
      <c r="T48" s="653">
        <v>56838.396605140282</v>
      </c>
      <c r="U48" s="92">
        <v>52183.492822966509</v>
      </c>
      <c r="V48" s="92">
        <v>47259.502444511752</v>
      </c>
      <c r="W48" s="92">
        <v>43858.849630238292</v>
      </c>
      <c r="X48" s="654">
        <v>36541.589637305697</v>
      </c>
      <c r="Y48" s="273">
        <v>42415.136671703003</v>
      </c>
      <c r="Z48" s="273">
        <v>42576.917255950328</v>
      </c>
      <c r="AA48" s="273">
        <v>38331.443644670486</v>
      </c>
      <c r="AB48" s="273">
        <v>41929.337449803534</v>
      </c>
      <c r="AC48" s="273">
        <v>29440.277010700724</v>
      </c>
      <c r="AD48" s="273">
        <v>8413.9852485807678</v>
      </c>
      <c r="AE48" s="273">
        <v>27124.25846365355</v>
      </c>
      <c r="AF48" s="273">
        <v>29387.505769392737</v>
      </c>
      <c r="AG48" s="273">
        <v>35164.065556890338</v>
      </c>
      <c r="AH48" s="273">
        <v>32924.152756919117</v>
      </c>
      <c r="AI48" s="273">
        <v>68625.714457572496</v>
      </c>
      <c r="AJ48" s="655">
        <v>68352.966844184848</v>
      </c>
      <c r="AK48" s="656">
        <v>69369.431033012035</v>
      </c>
      <c r="AL48" s="657">
        <v>91623.555660094949</v>
      </c>
      <c r="AM48" s="273">
        <v>59481.755110732534</v>
      </c>
      <c r="AN48" s="273">
        <v>66900.235143442624</v>
      </c>
      <c r="AO48" s="273">
        <v>42021.111414550884</v>
      </c>
      <c r="AP48" s="273">
        <v>18255.506063571764</v>
      </c>
      <c r="AQ48" s="273">
        <v>19686.193152261971</v>
      </c>
      <c r="AR48" s="273">
        <v>66532.996125516249</v>
      </c>
      <c r="AS48" s="273">
        <v>73742.1068060158</v>
      </c>
      <c r="AT48" s="273">
        <v>77753.203869870296</v>
      </c>
      <c r="AU48" s="273">
        <v>65623.2698885391</v>
      </c>
      <c r="AV48" s="655">
        <v>78975.877375372816</v>
      </c>
      <c r="AW48" s="272">
        <v>35173.834037052991</v>
      </c>
      <c r="AX48" s="273">
        <v>41123.142600743558</v>
      </c>
      <c r="AY48" s="273">
        <v>46007.861295085429</v>
      </c>
      <c r="AZ48" s="273">
        <v>41369.919404888416</v>
      </c>
      <c r="BA48" s="273">
        <v>22462.965828634417</v>
      </c>
      <c r="BB48" s="273">
        <v>5337.2252761257432</v>
      </c>
      <c r="BC48" s="273">
        <v>34286.064570727372</v>
      </c>
      <c r="BD48" s="273">
        <v>40517.154523890211</v>
      </c>
      <c r="BE48" s="273">
        <v>18717.07219818444</v>
      </c>
      <c r="BF48" s="273">
        <v>33656.891853283472</v>
      </c>
      <c r="BG48" s="273">
        <v>49663.005109150028</v>
      </c>
      <c r="BH48" s="654">
        <v>34312.488717970511</v>
      </c>
      <c r="BI48" s="273">
        <v>37097.841572364501</v>
      </c>
      <c r="BJ48" s="545">
        <v>540144.94999999995</v>
      </c>
      <c r="BK48" s="545">
        <v>1129442.53</v>
      </c>
      <c r="BL48" s="545">
        <v>1579318.62</v>
      </c>
      <c r="BM48" s="545">
        <v>849909.83000000007</v>
      </c>
      <c r="BN48" s="273">
        <v>856871.4</v>
      </c>
      <c r="BO48" s="273">
        <v>798733.52</v>
      </c>
      <c r="BP48" s="273">
        <v>1305058.56</v>
      </c>
      <c r="BQ48" s="273">
        <v>775280.55</v>
      </c>
      <c r="BR48" s="219">
        <v>644840.95999999996</v>
      </c>
      <c r="BS48" s="219"/>
      <c r="BT48" s="219"/>
      <c r="BU48" s="164">
        <f t="shared" si="49"/>
        <v>11116.342501617153</v>
      </c>
      <c r="BV48" s="68">
        <f t="shared" si="49"/>
        <v>33357.594112385792</v>
      </c>
      <c r="BW48" s="68">
        <f t="shared" si="49"/>
        <v>5077.8581582152838</v>
      </c>
      <c r="BX48" s="68">
        <f t="shared" si="49"/>
        <v>1937.4902316578882</v>
      </c>
      <c r="BY48" s="68">
        <f t="shared" si="49"/>
        <v>2680.1400819807168</v>
      </c>
      <c r="BZ48" s="68">
        <f t="shared" si="49"/>
        <v>-667.58317143056047</v>
      </c>
      <c r="CA48" s="68">
        <f t="shared" si="49"/>
        <v>-12707.595804691664</v>
      </c>
      <c r="CB48" s="68">
        <f t="shared" si="49"/>
        <v>-2133.7823528152512</v>
      </c>
      <c r="CC48" s="68">
        <f t="shared" si="49"/>
        <v>924.49217313314148</v>
      </c>
      <c r="CD48" s="74">
        <f t="shared" si="49"/>
        <v>-24480.233011514305</v>
      </c>
      <c r="CE48" s="211"/>
    </row>
    <row r="49" spans="1:83" x14ac:dyDescent="0.25">
      <c r="A49" s="4"/>
      <c r="B49" s="61" t="s">
        <v>51</v>
      </c>
      <c r="C49" s="90">
        <v>1300</v>
      </c>
      <c r="D49" s="91">
        <v>2732</v>
      </c>
      <c r="E49" s="91">
        <v>1663</v>
      </c>
      <c r="F49" s="91">
        <v>4116</v>
      </c>
      <c r="G49" s="91">
        <v>1595</v>
      </c>
      <c r="H49" s="91">
        <v>4329</v>
      </c>
      <c r="I49" s="91">
        <v>5538</v>
      </c>
      <c r="J49" s="91">
        <v>2079</v>
      </c>
      <c r="K49" s="91">
        <v>3733</v>
      </c>
      <c r="L49" s="91">
        <v>9187</v>
      </c>
      <c r="M49" s="91">
        <v>21593</v>
      </c>
      <c r="N49" s="92">
        <v>19193</v>
      </c>
      <c r="O49" s="652">
        <v>2572</v>
      </c>
      <c r="P49" s="653">
        <v>5057</v>
      </c>
      <c r="Q49" s="653">
        <v>5471</v>
      </c>
      <c r="R49" s="91">
        <v>5262</v>
      </c>
      <c r="S49" s="653">
        <v>133348</v>
      </c>
      <c r="T49" s="653">
        <v>164104</v>
      </c>
      <c r="U49" s="92">
        <v>118752</v>
      </c>
      <c r="V49" s="92">
        <v>83018</v>
      </c>
      <c r="W49" s="92">
        <v>120165</v>
      </c>
      <c r="X49" s="654">
        <v>193067</v>
      </c>
      <c r="Y49" s="273">
        <v>108724</v>
      </c>
      <c r="Z49" s="273">
        <v>134521</v>
      </c>
      <c r="AA49" s="273">
        <v>109685</v>
      </c>
      <c r="AB49" s="273">
        <v>101902</v>
      </c>
      <c r="AC49" s="273">
        <v>52447</v>
      </c>
      <c r="AD49" s="273">
        <v>91811</v>
      </c>
      <c r="AE49" s="273">
        <v>112242</v>
      </c>
      <c r="AF49" s="273">
        <v>130725</v>
      </c>
      <c r="AG49" s="273">
        <v>242502</v>
      </c>
      <c r="AH49" s="273">
        <v>154553</v>
      </c>
      <c r="AI49" s="273">
        <v>282046</v>
      </c>
      <c r="AJ49" s="655"/>
      <c r="AK49" s="656"/>
      <c r="AL49" s="657"/>
      <c r="AM49" s="273"/>
      <c r="AN49" s="273"/>
      <c r="AO49" s="273"/>
      <c r="AP49" s="273"/>
      <c r="AQ49" s="273"/>
      <c r="AR49" s="273"/>
      <c r="AS49" s="273"/>
      <c r="AT49" s="273"/>
      <c r="AU49" s="273"/>
      <c r="AV49" s="655"/>
      <c r="AW49" s="272"/>
      <c r="AX49" s="273"/>
      <c r="AY49" s="273"/>
      <c r="AZ49" s="273"/>
      <c r="BA49" s="273"/>
      <c r="BB49" s="273"/>
      <c r="BC49" s="273"/>
      <c r="BD49" s="273"/>
      <c r="BE49" s="273"/>
      <c r="BF49" s="273"/>
      <c r="BG49" s="273"/>
      <c r="BH49" s="654"/>
      <c r="BI49" s="273"/>
      <c r="BJ49" s="545">
        <v>297160.43</v>
      </c>
      <c r="BK49" s="545">
        <v>60187.83</v>
      </c>
      <c r="BL49" s="545">
        <v>43969.43</v>
      </c>
      <c r="BM49" s="545">
        <v>51201.39</v>
      </c>
      <c r="BN49" s="273">
        <v>52164.29</v>
      </c>
      <c r="BO49" s="273">
        <v>32779.56</v>
      </c>
      <c r="BP49" s="273">
        <v>36693.480000000003</v>
      </c>
      <c r="BQ49" s="273">
        <v>38346.94</v>
      </c>
      <c r="BR49" s="219">
        <v>38952.68</v>
      </c>
      <c r="BS49" s="219"/>
      <c r="BT49" s="219"/>
      <c r="BU49" s="164">
        <f t="shared" si="49"/>
        <v>1272</v>
      </c>
      <c r="BV49" s="68">
        <f t="shared" si="49"/>
        <v>2325</v>
      </c>
      <c r="BW49" s="68">
        <f t="shared" si="49"/>
        <v>3808</v>
      </c>
      <c r="BX49" s="68">
        <f t="shared" si="49"/>
        <v>1146</v>
      </c>
      <c r="BY49" s="68">
        <f t="shared" si="49"/>
        <v>131753</v>
      </c>
      <c r="BZ49" s="68">
        <f t="shared" si="49"/>
        <v>159775</v>
      </c>
      <c r="CA49" s="68">
        <f t="shared" si="49"/>
        <v>113214</v>
      </c>
      <c r="CB49" s="68">
        <f t="shared" si="49"/>
        <v>80939</v>
      </c>
      <c r="CC49" s="68">
        <f t="shared" si="49"/>
        <v>116432</v>
      </c>
      <c r="CD49" s="74">
        <f t="shared" si="49"/>
        <v>183880</v>
      </c>
      <c r="CE49" s="211"/>
    </row>
    <row r="50" spans="1:83" ht="15.75" thickBot="1" x14ac:dyDescent="0.3">
      <c r="A50" s="4"/>
      <c r="B50" s="80" t="s">
        <v>46</v>
      </c>
      <c r="C50" s="90">
        <v>6395187</v>
      </c>
      <c r="D50" s="91">
        <v>6304195</v>
      </c>
      <c r="E50" s="91">
        <v>5208833</v>
      </c>
      <c r="F50" s="91">
        <v>4196042</v>
      </c>
      <c r="G50" s="91">
        <v>4134266</v>
      </c>
      <c r="H50" s="91">
        <v>5513445</v>
      </c>
      <c r="I50" s="91">
        <v>5864877</v>
      </c>
      <c r="J50" s="91">
        <v>4432831</v>
      </c>
      <c r="K50" s="91">
        <v>3849811</v>
      </c>
      <c r="L50" s="91">
        <v>4596603</v>
      </c>
      <c r="M50" s="91">
        <v>5850747</v>
      </c>
      <c r="N50" s="92">
        <v>6279780</v>
      </c>
      <c r="O50" s="652">
        <v>6631012</v>
      </c>
      <c r="P50" s="91">
        <v>6385724</v>
      </c>
      <c r="Q50" s="653">
        <f>SUM(Q45:Q49)</f>
        <v>4787067</v>
      </c>
      <c r="R50" s="653">
        <f>SUM(R45:R49)</f>
        <v>4652923</v>
      </c>
      <c r="S50" s="653">
        <f>SUM(S45:S49)</f>
        <v>4898387</v>
      </c>
      <c r="T50" s="653">
        <f>SUM(T45:T49)</f>
        <v>6332308</v>
      </c>
      <c r="U50" s="92">
        <v>6399900</v>
      </c>
      <c r="V50" s="92">
        <v>5084574.0000000009</v>
      </c>
      <c r="W50" s="92">
        <v>4627322</v>
      </c>
      <c r="X50" s="654">
        <f>SUM(X45:X49)</f>
        <v>3991795</v>
      </c>
      <c r="Y50" s="273">
        <v>5070521</v>
      </c>
      <c r="Z50" s="273">
        <v>5900314</v>
      </c>
      <c r="AA50" s="273">
        <v>5406121</v>
      </c>
      <c r="AB50" s="273">
        <v>6363271</v>
      </c>
      <c r="AC50" s="273">
        <v>4162802</v>
      </c>
      <c r="AD50" s="273">
        <f>SUM(AD45:AD49)</f>
        <v>3684932</v>
      </c>
      <c r="AE50" s="273">
        <f>SUM(AE45:AE49)</f>
        <v>4859988</v>
      </c>
      <c r="AF50" s="273">
        <f t="shared" ref="AF50:AG50" si="50">SUM(AF45:AF49)</f>
        <v>5210044</v>
      </c>
      <c r="AG50" s="273">
        <f t="shared" si="50"/>
        <v>5456248</v>
      </c>
      <c r="AH50" s="273">
        <v>5136877</v>
      </c>
      <c r="AI50" s="273">
        <f t="shared" ref="AI50" si="51">SUM(AI45:AI49)</f>
        <v>4898754</v>
      </c>
      <c r="AJ50" s="655">
        <v>4467165.0000000009</v>
      </c>
      <c r="AK50" s="656">
        <v>5521047.0000000009</v>
      </c>
      <c r="AL50" s="657">
        <f t="shared" ref="AL50" si="52">SUM(AL45:AL49)</f>
        <v>8107621</v>
      </c>
      <c r="AM50" s="273">
        <v>6477980</v>
      </c>
      <c r="AN50" s="273">
        <v>7918601</v>
      </c>
      <c r="AO50" s="273">
        <v>5752746</v>
      </c>
      <c r="AP50" s="273">
        <f t="shared" ref="AP50" si="53">SUM(AP45:AP49)</f>
        <v>3818994</v>
      </c>
      <c r="AQ50" s="273">
        <v>4237326</v>
      </c>
      <c r="AR50" s="273">
        <v>6633837</v>
      </c>
      <c r="AS50" s="273">
        <v>8104284</v>
      </c>
      <c r="AT50" s="273">
        <v>6990953</v>
      </c>
      <c r="AU50" s="273">
        <v>5141126</v>
      </c>
      <c r="AV50" s="655">
        <v>5231578</v>
      </c>
      <c r="AW50" s="272">
        <v>6724065</v>
      </c>
      <c r="AX50" s="273">
        <v>8274589</v>
      </c>
      <c r="AY50" s="273">
        <v>9151732</v>
      </c>
      <c r="AZ50" s="273">
        <v>9464150</v>
      </c>
      <c r="BA50" s="273">
        <v>6530126</v>
      </c>
      <c r="BB50" s="273">
        <f t="shared" ref="BB50" si="54">SUM(BB45:BB49)</f>
        <v>4489507</v>
      </c>
      <c r="BC50" s="273">
        <v>5839714</v>
      </c>
      <c r="BD50" s="273">
        <v>6873453</v>
      </c>
      <c r="BE50" s="273">
        <v>6342705</v>
      </c>
      <c r="BF50" s="273">
        <v>6163216</v>
      </c>
      <c r="BG50" s="273">
        <v>5182336</v>
      </c>
      <c r="BH50" s="654">
        <v>4999195</v>
      </c>
      <c r="BI50" s="273">
        <v>6697843</v>
      </c>
      <c r="BJ50" s="632">
        <f>SUM(BJ45:BJ49)</f>
        <v>10592851.310000001</v>
      </c>
      <c r="BK50" s="280">
        <f t="shared" ref="BK50:BN50" si="55">SUM(BK45:BK49)</f>
        <v>11270545.560000001</v>
      </c>
      <c r="BL50" s="280">
        <f t="shared" si="55"/>
        <v>10928027.629999999</v>
      </c>
      <c r="BM50" s="280">
        <f t="shared" si="55"/>
        <v>10274687.820000002</v>
      </c>
      <c r="BN50" s="273">
        <f t="shared" si="55"/>
        <v>7643677.7200000007</v>
      </c>
      <c r="BO50" s="273">
        <v>8234404.5599999996</v>
      </c>
      <c r="BP50" s="273">
        <v>11393026.880000001</v>
      </c>
      <c r="BQ50" s="273">
        <v>9817815.459999999</v>
      </c>
      <c r="BR50" s="219">
        <v>7705825.9699999997</v>
      </c>
      <c r="BS50" s="219"/>
      <c r="BT50" s="219"/>
      <c r="BU50" s="164">
        <f t="shared" si="49"/>
        <v>235825</v>
      </c>
      <c r="BV50" s="68">
        <f t="shared" si="49"/>
        <v>81529</v>
      </c>
      <c r="BW50" s="68">
        <f t="shared" si="49"/>
        <v>-421766</v>
      </c>
      <c r="BX50" s="68">
        <f t="shared" si="49"/>
        <v>456881</v>
      </c>
      <c r="BY50" s="68">
        <f t="shared" si="49"/>
        <v>764121</v>
      </c>
      <c r="BZ50" s="68">
        <f t="shared" si="49"/>
        <v>818863</v>
      </c>
      <c r="CA50" s="68">
        <f t="shared" si="49"/>
        <v>535023</v>
      </c>
      <c r="CB50" s="68">
        <f t="shared" si="49"/>
        <v>651743.00000000093</v>
      </c>
      <c r="CC50" s="68">
        <f t="shared" si="49"/>
        <v>777511</v>
      </c>
      <c r="CD50" s="74">
        <f t="shared" si="49"/>
        <v>-604808</v>
      </c>
      <c r="CE50" s="211"/>
    </row>
    <row r="51" spans="1:83" x14ac:dyDescent="0.25">
      <c r="A51" s="4">
        <v>7</v>
      </c>
      <c r="B51" s="79" t="s">
        <v>34</v>
      </c>
      <c r="C51" s="90"/>
      <c r="D51" s="91"/>
      <c r="E51" s="91"/>
      <c r="F51" s="91"/>
      <c r="G51" s="91"/>
      <c r="H51" s="91"/>
      <c r="I51" s="91"/>
      <c r="J51" s="91"/>
      <c r="K51" s="91"/>
      <c r="L51" s="91"/>
      <c r="M51" s="91"/>
      <c r="N51" s="92"/>
      <c r="O51" s="652"/>
      <c r="P51" s="91"/>
      <c r="Q51" s="653"/>
      <c r="R51" s="91"/>
      <c r="S51" s="653"/>
      <c r="T51" s="91"/>
      <c r="U51" s="92"/>
      <c r="V51" s="92"/>
      <c r="W51" s="92"/>
      <c r="X51" s="654"/>
      <c r="Y51" s="273"/>
      <c r="Z51" s="273"/>
      <c r="AA51" s="273"/>
      <c r="AB51" s="273"/>
      <c r="AC51" s="273"/>
      <c r="AD51" s="273"/>
      <c r="AE51" s="273"/>
      <c r="AF51" s="273"/>
      <c r="AG51" s="273"/>
      <c r="AH51" s="273"/>
      <c r="AI51" s="273"/>
      <c r="AJ51" s="655"/>
      <c r="AK51" s="656"/>
      <c r="AL51" s="657"/>
      <c r="AM51" s="273"/>
      <c r="AN51" s="273"/>
      <c r="AO51" s="273"/>
      <c r="AP51" s="273"/>
      <c r="AQ51" s="273"/>
      <c r="AR51" s="273"/>
      <c r="AS51" s="273"/>
      <c r="AT51" s="273"/>
      <c r="AU51" s="273"/>
      <c r="AV51" s="655"/>
      <c r="AW51" s="272"/>
      <c r="AX51" s="273"/>
      <c r="AY51" s="273"/>
      <c r="AZ51" s="273"/>
      <c r="BA51" s="273"/>
      <c r="BB51" s="273"/>
      <c r="BC51" s="273"/>
      <c r="BD51" s="273"/>
      <c r="BE51" s="273"/>
      <c r="BF51" s="273"/>
      <c r="BG51" s="273"/>
      <c r="BH51" s="654"/>
      <c r="BI51" s="273"/>
      <c r="BJ51" s="186"/>
      <c r="BK51" s="186"/>
      <c r="BL51" s="186"/>
      <c r="BM51" s="186"/>
      <c r="BN51" s="273"/>
      <c r="BO51" s="273"/>
      <c r="BP51" s="273"/>
      <c r="BQ51" s="273"/>
      <c r="BR51" s="219"/>
      <c r="BS51" s="219"/>
      <c r="BT51" s="219"/>
      <c r="BU51" s="164"/>
      <c r="BV51" s="68"/>
      <c r="BW51" s="68"/>
      <c r="BX51" s="68"/>
      <c r="BY51" s="68"/>
      <c r="BZ51" s="68"/>
      <c r="CA51" s="68"/>
      <c r="CB51" s="68"/>
      <c r="CC51" s="68"/>
      <c r="CD51" s="74"/>
      <c r="CE51" s="211"/>
    </row>
    <row r="52" spans="1:83" x14ac:dyDescent="0.25">
      <c r="A52" s="4"/>
      <c r="B52" s="61" t="s">
        <v>41</v>
      </c>
      <c r="C52" s="90">
        <v>857241</v>
      </c>
      <c r="D52" s="91">
        <v>1104121</v>
      </c>
      <c r="E52" s="91">
        <v>966092</v>
      </c>
      <c r="F52" s="91">
        <v>669938</v>
      </c>
      <c r="G52" s="91">
        <v>647391</v>
      </c>
      <c r="H52" s="91">
        <v>539100</v>
      </c>
      <c r="I52" s="91">
        <v>648992</v>
      </c>
      <c r="J52" s="91">
        <v>620934</v>
      </c>
      <c r="K52" s="91">
        <v>701274</v>
      </c>
      <c r="L52" s="91">
        <v>716460</v>
      </c>
      <c r="M52" s="91">
        <v>620952</v>
      </c>
      <c r="N52" s="92">
        <v>647876</v>
      </c>
      <c r="O52" s="652">
        <v>1159119</v>
      </c>
      <c r="P52" s="653">
        <v>1494466</v>
      </c>
      <c r="Q52" s="653">
        <v>1347139</v>
      </c>
      <c r="R52" s="91">
        <v>1311307</v>
      </c>
      <c r="S52" s="653">
        <v>1154205</v>
      </c>
      <c r="T52" s="653">
        <v>1287360</v>
      </c>
      <c r="U52" s="92">
        <v>1671331</v>
      </c>
      <c r="V52" s="92">
        <v>1830700</v>
      </c>
      <c r="W52" s="92">
        <v>1483447</v>
      </c>
      <c r="X52" s="654">
        <v>1308140</v>
      </c>
      <c r="Y52" s="273">
        <v>950391</v>
      </c>
      <c r="Z52" s="273">
        <v>1245314</v>
      </c>
      <c r="AA52" s="273">
        <v>1875365</v>
      </c>
      <c r="AB52" s="273">
        <v>1604267</v>
      </c>
      <c r="AC52" s="273">
        <v>1623463</v>
      </c>
      <c r="AD52" s="273">
        <v>1413718</v>
      </c>
      <c r="AE52" s="273">
        <v>1111235</v>
      </c>
      <c r="AF52" s="273">
        <v>1222336</v>
      </c>
      <c r="AG52" s="273">
        <v>1107128</v>
      </c>
      <c r="AH52" s="273">
        <v>986266</v>
      </c>
      <c r="AI52" s="273">
        <v>1247980</v>
      </c>
      <c r="AJ52" s="655">
        <v>772711</v>
      </c>
      <c r="AK52" s="656">
        <v>788170</v>
      </c>
      <c r="AL52" s="657">
        <v>1012531</v>
      </c>
      <c r="AM52" s="273">
        <v>1362230</v>
      </c>
      <c r="AN52" s="273">
        <v>1199313</v>
      </c>
      <c r="AO52" s="273">
        <v>1690902</v>
      </c>
      <c r="AP52" s="273">
        <v>1346867</v>
      </c>
      <c r="AQ52" s="273">
        <v>741148</v>
      </c>
      <c r="AR52" s="273">
        <v>735060</v>
      </c>
      <c r="AS52" s="273">
        <v>1056102</v>
      </c>
      <c r="AT52" s="273">
        <v>1441274</v>
      </c>
      <c r="AU52" s="273">
        <v>1283163</v>
      </c>
      <c r="AV52" s="655">
        <v>948133</v>
      </c>
      <c r="AW52" s="272">
        <v>1155211</v>
      </c>
      <c r="AX52" s="273">
        <v>1319210</v>
      </c>
      <c r="AY52" s="273">
        <v>1363804</v>
      </c>
      <c r="AZ52" s="273">
        <v>1511075</v>
      </c>
      <c r="BA52" s="273">
        <v>1658038</v>
      </c>
      <c r="BB52" s="273">
        <v>1456575</v>
      </c>
      <c r="BC52" s="273">
        <v>969471</v>
      </c>
      <c r="BD52" s="273">
        <v>1052596</v>
      </c>
      <c r="BE52" s="273">
        <v>1156092</v>
      </c>
      <c r="BF52" s="273">
        <v>1260926</v>
      </c>
      <c r="BG52" s="273">
        <v>1205534</v>
      </c>
      <c r="BH52" s="654">
        <v>924385</v>
      </c>
      <c r="BI52" s="273">
        <v>1315280</v>
      </c>
      <c r="BJ52" s="545">
        <v>2564822.02</v>
      </c>
      <c r="BK52" s="545">
        <v>3267887.68</v>
      </c>
      <c r="BL52" s="545">
        <v>3030949.96</v>
      </c>
      <c r="BM52" s="545">
        <v>2758059.95</v>
      </c>
      <c r="BN52" s="273">
        <v>2862205.87</v>
      </c>
      <c r="BO52" s="273">
        <v>1425390.97</v>
      </c>
      <c r="BP52" s="273">
        <v>1559618.2</v>
      </c>
      <c r="BQ52" s="273">
        <v>2162356.89</v>
      </c>
      <c r="BR52" s="219">
        <v>1921838.24</v>
      </c>
      <c r="BS52" s="219"/>
      <c r="BT52" s="219"/>
      <c r="BU52" s="164">
        <f t="shared" ref="BU52:CD57" si="56">O52-C52</f>
        <v>301878</v>
      </c>
      <c r="BV52" s="68">
        <f t="shared" si="56"/>
        <v>390345</v>
      </c>
      <c r="BW52" s="68">
        <f t="shared" si="56"/>
        <v>381047</v>
      </c>
      <c r="BX52" s="68">
        <f t="shared" si="56"/>
        <v>641369</v>
      </c>
      <c r="BY52" s="68">
        <f t="shared" si="56"/>
        <v>506814</v>
      </c>
      <c r="BZ52" s="68">
        <f t="shared" si="56"/>
        <v>748260</v>
      </c>
      <c r="CA52" s="68">
        <f t="shared" si="56"/>
        <v>1022339</v>
      </c>
      <c r="CB52" s="68">
        <f t="shared" si="56"/>
        <v>1209766</v>
      </c>
      <c r="CC52" s="68">
        <f t="shared" si="56"/>
        <v>782173</v>
      </c>
      <c r="CD52" s="74">
        <f t="shared" si="56"/>
        <v>591680</v>
      </c>
      <c r="CE52" s="211"/>
    </row>
    <row r="53" spans="1:83" x14ac:dyDescent="0.25">
      <c r="A53" s="4"/>
      <c r="B53" s="61" t="s">
        <v>42</v>
      </c>
      <c r="C53" s="90">
        <v>1644124</v>
      </c>
      <c r="D53" s="91">
        <v>1839764</v>
      </c>
      <c r="E53" s="91">
        <v>1425210</v>
      </c>
      <c r="F53" s="91">
        <v>945552</v>
      </c>
      <c r="G53" s="91">
        <v>887692</v>
      </c>
      <c r="H53" s="91">
        <v>783413</v>
      </c>
      <c r="I53" s="91">
        <v>1014350</v>
      </c>
      <c r="J53" s="91">
        <v>1035232</v>
      </c>
      <c r="K53" s="91">
        <v>985046</v>
      </c>
      <c r="L53" s="91">
        <v>945683</v>
      </c>
      <c r="M53" s="91">
        <v>1104043</v>
      </c>
      <c r="N53" s="92">
        <v>1253314</v>
      </c>
      <c r="O53" s="652">
        <v>1725948</v>
      </c>
      <c r="P53" s="653">
        <v>1783852</v>
      </c>
      <c r="Q53" s="653">
        <v>1447654</v>
      </c>
      <c r="R53" s="91">
        <v>1384674</v>
      </c>
      <c r="S53" s="653">
        <v>1204203</v>
      </c>
      <c r="T53" s="653">
        <v>1316505</v>
      </c>
      <c r="U53" s="92">
        <v>1652132</v>
      </c>
      <c r="V53" s="92">
        <v>1738614</v>
      </c>
      <c r="W53" s="92">
        <v>1315841</v>
      </c>
      <c r="X53" s="654">
        <v>1178295</v>
      </c>
      <c r="Y53" s="273">
        <v>952519</v>
      </c>
      <c r="Z53" s="273">
        <v>1297331</v>
      </c>
      <c r="AA53" s="273">
        <v>2007773</v>
      </c>
      <c r="AB53" s="273">
        <v>1577016</v>
      </c>
      <c r="AC53" s="273">
        <v>1593461</v>
      </c>
      <c r="AD53" s="273">
        <v>1391453</v>
      </c>
      <c r="AE53" s="273">
        <v>1153150</v>
      </c>
      <c r="AF53" s="273">
        <v>1406734</v>
      </c>
      <c r="AG53" s="273">
        <v>1315093</v>
      </c>
      <c r="AH53" s="273">
        <v>1164071</v>
      </c>
      <c r="AI53" s="273">
        <v>1353547</v>
      </c>
      <c r="AJ53" s="655">
        <v>1023622</v>
      </c>
      <c r="AK53" s="656">
        <v>1133642</v>
      </c>
      <c r="AL53" s="657">
        <v>1440225</v>
      </c>
      <c r="AM53" s="273">
        <v>1821320</v>
      </c>
      <c r="AN53" s="273">
        <v>1558816</v>
      </c>
      <c r="AO53" s="273">
        <v>1871261</v>
      </c>
      <c r="AP53" s="273">
        <v>1604641</v>
      </c>
      <c r="AQ53" s="273">
        <v>1116834</v>
      </c>
      <c r="AR53" s="273">
        <v>1270832</v>
      </c>
      <c r="AS53" s="273">
        <v>1557784</v>
      </c>
      <c r="AT53" s="273">
        <v>1923569</v>
      </c>
      <c r="AU53" s="273">
        <v>1675105</v>
      </c>
      <c r="AV53" s="655">
        <v>1432201</v>
      </c>
      <c r="AW53" s="272">
        <v>1648640</v>
      </c>
      <c r="AX53" s="273">
        <v>2171394</v>
      </c>
      <c r="AY53" s="273">
        <v>2418371</v>
      </c>
      <c r="AZ53" s="273">
        <v>1996382</v>
      </c>
      <c r="BA53" s="273">
        <v>2163510</v>
      </c>
      <c r="BB53" s="273">
        <v>1950631</v>
      </c>
      <c r="BC53" s="273">
        <v>1381412</v>
      </c>
      <c r="BD53" s="273">
        <v>1457428</v>
      </c>
      <c r="BE53" s="273">
        <v>1758895</v>
      </c>
      <c r="BF53" s="273">
        <v>1713746</v>
      </c>
      <c r="BG53" s="273">
        <v>1704367</v>
      </c>
      <c r="BH53" s="654">
        <v>1368544</v>
      </c>
      <c r="BI53" s="273">
        <v>1748363</v>
      </c>
      <c r="BJ53" s="545">
        <v>1897173.24</v>
      </c>
      <c r="BK53" s="545">
        <v>2463189.4500000002</v>
      </c>
      <c r="BL53" s="545">
        <v>2286526.08</v>
      </c>
      <c r="BM53" s="545">
        <v>2351643.35</v>
      </c>
      <c r="BN53" s="273">
        <v>2244430.41</v>
      </c>
      <c r="BO53" s="273">
        <v>1545269.81</v>
      </c>
      <c r="BP53" s="273">
        <v>1932001.74</v>
      </c>
      <c r="BQ53" s="273">
        <v>2533886.21</v>
      </c>
      <c r="BR53" s="219">
        <v>2023890.34</v>
      </c>
      <c r="BS53" s="219"/>
      <c r="BT53" s="219"/>
      <c r="BU53" s="164">
        <f t="shared" si="56"/>
        <v>81824</v>
      </c>
      <c r="BV53" s="68">
        <f t="shared" si="56"/>
        <v>-55912</v>
      </c>
      <c r="BW53" s="68">
        <f t="shared" si="56"/>
        <v>22444</v>
      </c>
      <c r="BX53" s="68">
        <f t="shared" si="56"/>
        <v>439122</v>
      </c>
      <c r="BY53" s="68">
        <f t="shared" si="56"/>
        <v>316511</v>
      </c>
      <c r="BZ53" s="68">
        <f t="shared" si="56"/>
        <v>533092</v>
      </c>
      <c r="CA53" s="68">
        <f t="shared" si="56"/>
        <v>637782</v>
      </c>
      <c r="CB53" s="68">
        <f t="shared" si="56"/>
        <v>703382</v>
      </c>
      <c r="CC53" s="68">
        <f t="shared" si="56"/>
        <v>330795</v>
      </c>
      <c r="CD53" s="74">
        <f t="shared" si="56"/>
        <v>232612</v>
      </c>
      <c r="CE53" s="211"/>
    </row>
    <row r="54" spans="1:83" x14ac:dyDescent="0.25">
      <c r="A54" s="4"/>
      <c r="B54" s="61" t="s">
        <v>43</v>
      </c>
      <c r="C54" s="90">
        <v>221538.54943988708</v>
      </c>
      <c r="D54" s="91">
        <v>320995.93846153846</v>
      </c>
      <c r="E54" s="91">
        <v>322289.37213107507</v>
      </c>
      <c r="F54" s="91">
        <v>194194.59178807947</v>
      </c>
      <c r="G54" s="91">
        <v>166367.38525386315</v>
      </c>
      <c r="H54" s="91">
        <v>224303.10698988827</v>
      </c>
      <c r="I54" s="91">
        <v>177309.00484304142</v>
      </c>
      <c r="J54" s="91">
        <v>175895.88551833291</v>
      </c>
      <c r="K54" s="91">
        <v>174494.66973163222</v>
      </c>
      <c r="L54" s="91">
        <v>147326.26320887636</v>
      </c>
      <c r="M54" s="91">
        <v>184665.0266561445</v>
      </c>
      <c r="N54" s="92">
        <v>116770.63684210526</v>
      </c>
      <c r="O54" s="652">
        <v>493428.15251785947</v>
      </c>
      <c r="P54" s="653">
        <v>687388.3219691983</v>
      </c>
      <c r="Q54" s="653">
        <v>885502.74463971879</v>
      </c>
      <c r="R54" s="91">
        <v>679792.8362603758</v>
      </c>
      <c r="S54" s="653">
        <v>483831.80602225615</v>
      </c>
      <c r="T54" s="653">
        <v>511069.36204564298</v>
      </c>
      <c r="U54" s="92">
        <v>518485.5439756416</v>
      </c>
      <c r="V54" s="92">
        <v>445569.42681607755</v>
      </c>
      <c r="W54" s="92">
        <v>431691.71435367386</v>
      </c>
      <c r="X54" s="654">
        <v>364344.87651122623</v>
      </c>
      <c r="Y54" s="273">
        <v>281918.50990718754</v>
      </c>
      <c r="Z54" s="273">
        <v>293622.08239910315</v>
      </c>
      <c r="AA54" s="273">
        <v>322026.09219430201</v>
      </c>
      <c r="AB54" s="273">
        <v>213239.49937389352</v>
      </c>
      <c r="AC54" s="273">
        <v>262741.01354849845</v>
      </c>
      <c r="AD54" s="273">
        <v>210938.8296920695</v>
      </c>
      <c r="AE54" s="273">
        <v>4377.7544251589625</v>
      </c>
      <c r="AF54" s="273">
        <v>195079.39905668321</v>
      </c>
      <c r="AG54" s="273">
        <v>191663.45632400893</v>
      </c>
      <c r="AH54" s="273">
        <v>176007.82862046771</v>
      </c>
      <c r="AI54" s="273">
        <v>237583.13482277122</v>
      </c>
      <c r="AJ54" s="655">
        <v>329638.02095859818</v>
      </c>
      <c r="AK54" s="656">
        <v>1309551.8247888766</v>
      </c>
      <c r="AL54" s="657">
        <v>881422.27378864982</v>
      </c>
      <c r="AM54" s="273">
        <v>580568.84625212941</v>
      </c>
      <c r="AN54" s="273">
        <v>208280.13473360657</v>
      </c>
      <c r="AO54" s="273">
        <v>496224.56838062726</v>
      </c>
      <c r="AP54" s="273">
        <v>198098.73294753412</v>
      </c>
      <c r="AQ54" s="273">
        <v>173850.13610199123</v>
      </c>
      <c r="AR54" s="273">
        <v>108456.83109805424</v>
      </c>
      <c r="AS54" s="273">
        <v>385545.46647973487</v>
      </c>
      <c r="AT54" s="273">
        <v>371633.10839889431</v>
      </c>
      <c r="AU54" s="273">
        <v>216918.01476218837</v>
      </c>
      <c r="AV54" s="655">
        <v>880287.39054111624</v>
      </c>
      <c r="AW54" s="272">
        <v>578443.93433864706</v>
      </c>
      <c r="AX54" s="273">
        <v>319173.50365368999</v>
      </c>
      <c r="AY54" s="273">
        <v>353970.91744357732</v>
      </c>
      <c r="AZ54" s="273">
        <v>409037.41883103084</v>
      </c>
      <c r="BA54" s="273">
        <v>402149.25382626028</v>
      </c>
      <c r="BB54" s="273">
        <v>199605.08920985556</v>
      </c>
      <c r="BC54" s="273">
        <v>240987.77751449245</v>
      </c>
      <c r="BD54" s="273">
        <v>809475.33039647574</v>
      </c>
      <c r="BE54" s="273">
        <v>855416.81411724782</v>
      </c>
      <c r="BF54" s="273">
        <v>501528.43594806944</v>
      </c>
      <c r="BG54" s="273">
        <v>529701.77612633538</v>
      </c>
      <c r="BH54" s="654">
        <v>489830.22776526579</v>
      </c>
      <c r="BI54" s="273">
        <v>463665.85867438104</v>
      </c>
      <c r="BJ54" s="545">
        <v>534223.79</v>
      </c>
      <c r="BK54" s="545">
        <v>757161.14</v>
      </c>
      <c r="BL54" s="545">
        <v>626327.96</v>
      </c>
      <c r="BM54" s="545">
        <v>705821.22</v>
      </c>
      <c r="BN54" s="553">
        <v>651295.56000000006</v>
      </c>
      <c r="BO54" s="273">
        <v>424182.35</v>
      </c>
      <c r="BP54" s="273">
        <v>550282.54</v>
      </c>
      <c r="BQ54" s="273">
        <v>458364.88</v>
      </c>
      <c r="BR54" s="219">
        <v>386484.21</v>
      </c>
      <c r="BS54" s="219"/>
      <c r="BT54" s="219"/>
      <c r="BU54" s="164">
        <f t="shared" si="56"/>
        <v>271889.60307797242</v>
      </c>
      <c r="BV54" s="68">
        <f t="shared" si="56"/>
        <v>366392.38350765983</v>
      </c>
      <c r="BW54" s="68">
        <f t="shared" si="56"/>
        <v>563213.37250864366</v>
      </c>
      <c r="BX54" s="68">
        <f t="shared" si="56"/>
        <v>485598.24447229633</v>
      </c>
      <c r="BY54" s="68">
        <f t="shared" si="56"/>
        <v>317464.42076839297</v>
      </c>
      <c r="BZ54" s="68">
        <f t="shared" si="56"/>
        <v>286766.25505575468</v>
      </c>
      <c r="CA54" s="68">
        <f t="shared" si="56"/>
        <v>341176.53913260018</v>
      </c>
      <c r="CB54" s="68">
        <f t="shared" si="56"/>
        <v>269673.54129774461</v>
      </c>
      <c r="CC54" s="68">
        <f t="shared" si="56"/>
        <v>257197.04462204163</v>
      </c>
      <c r="CD54" s="74">
        <f t="shared" si="56"/>
        <v>217018.61330234987</v>
      </c>
      <c r="CE54" s="211"/>
    </row>
    <row r="55" spans="1:83" x14ac:dyDescent="0.25">
      <c r="A55" s="4"/>
      <c r="B55" s="61" t="s">
        <v>52</v>
      </c>
      <c r="C55" s="90">
        <v>12816.450560112904</v>
      </c>
      <c r="D55" s="91">
        <v>18268.061538461541</v>
      </c>
      <c r="E55" s="91">
        <v>18172.627868924956</v>
      </c>
      <c r="F55" s="91">
        <v>10921.40821192053</v>
      </c>
      <c r="G55" s="91">
        <v>9364.6147461368655</v>
      </c>
      <c r="H55" s="91">
        <v>12704.893010111715</v>
      </c>
      <c r="I55" s="91">
        <v>10273.99515695857</v>
      </c>
      <c r="J55" s="91">
        <v>10038.114481667106</v>
      </c>
      <c r="K55" s="91">
        <v>10094.330268367796</v>
      </c>
      <c r="L55" s="91">
        <v>8232.7367911236342</v>
      </c>
      <c r="M55" s="91">
        <v>10543.973343855496</v>
      </c>
      <c r="N55" s="92">
        <v>6624.363157894737</v>
      </c>
      <c r="O55" s="652">
        <v>27945.847482140511</v>
      </c>
      <c r="P55" s="653">
        <v>37834.678030801631</v>
      </c>
      <c r="Q55" s="653">
        <v>48679.255360281189</v>
      </c>
      <c r="R55" s="91">
        <v>37841.163739624288</v>
      </c>
      <c r="S55" s="653">
        <v>26737.193977743857</v>
      </c>
      <c r="T55" s="653">
        <v>28115.637954357026</v>
      </c>
      <c r="U55" s="92">
        <v>29106.456024358416</v>
      </c>
      <c r="V55" s="92">
        <v>25044.573183922468</v>
      </c>
      <c r="W55" s="92">
        <v>24045.285646326171</v>
      </c>
      <c r="X55" s="654">
        <v>20400.123488773748</v>
      </c>
      <c r="Y55" s="273">
        <v>15442.490092812433</v>
      </c>
      <c r="Z55" s="273">
        <v>16232.917600896861</v>
      </c>
      <c r="AA55" s="273">
        <v>18058.907805698029</v>
      </c>
      <c r="AB55" s="273">
        <v>11878.500626106483</v>
      </c>
      <c r="AC55" s="273">
        <v>14788.986451501552</v>
      </c>
      <c r="AD55" s="273">
        <v>11913.170307930501</v>
      </c>
      <c r="AE55" s="273">
        <v>244.24557484103798</v>
      </c>
      <c r="AF55" s="273">
        <v>10711.600943316769</v>
      </c>
      <c r="AG55" s="273">
        <v>10659.543675991075</v>
      </c>
      <c r="AH55" s="273">
        <v>9790.1713795322885</v>
      </c>
      <c r="AI55" s="273">
        <v>13005.865177228787</v>
      </c>
      <c r="AJ55" s="655">
        <v>18289.979041401821</v>
      </c>
      <c r="AK55" s="656">
        <v>71882.175211123438</v>
      </c>
      <c r="AL55" s="657">
        <v>47429.726211350127</v>
      </c>
      <c r="AM55" s="273">
        <v>31544.153747870529</v>
      </c>
      <c r="AN55" s="273">
        <v>11275.865266393443</v>
      </c>
      <c r="AO55" s="273">
        <v>26945.431619372735</v>
      </c>
      <c r="AP55" s="273">
        <v>10678.267052465852</v>
      </c>
      <c r="AQ55" s="273">
        <v>9407.8638980087835</v>
      </c>
      <c r="AR55" s="273">
        <v>5937.1689019457572</v>
      </c>
      <c r="AS55" s="273">
        <v>20984.533520265104</v>
      </c>
      <c r="AT55" s="273">
        <v>20177.891601105679</v>
      </c>
      <c r="AU55" s="273">
        <v>11884.985237811623</v>
      </c>
      <c r="AV55" s="655">
        <v>47808.609458883679</v>
      </c>
      <c r="AW55" s="272">
        <v>20222.065661352863</v>
      </c>
      <c r="AX55" s="273">
        <v>11005.496346309988</v>
      </c>
      <c r="AY55" s="273">
        <v>12427.082556422696</v>
      </c>
      <c r="AZ55" s="273">
        <v>14660.581168969184</v>
      </c>
      <c r="BA55" s="273">
        <v>14575.746173739772</v>
      </c>
      <c r="BB55" s="273">
        <v>6994.9107901444349</v>
      </c>
      <c r="BC55" s="273">
        <v>8651.2224855075528</v>
      </c>
      <c r="BD55" s="273">
        <v>28686.669603524231</v>
      </c>
      <c r="BE55" s="273">
        <v>30827.185882752186</v>
      </c>
      <c r="BF55" s="273">
        <v>17827.564051930589</v>
      </c>
      <c r="BG55" s="273">
        <v>18854.223873664654</v>
      </c>
      <c r="BH55" s="654">
        <v>16858.772234734206</v>
      </c>
      <c r="BI55" s="273">
        <v>15745.14132561899</v>
      </c>
      <c r="BJ55" s="545">
        <v>133714.09</v>
      </c>
      <c r="BK55" s="545">
        <v>524683.43000000005</v>
      </c>
      <c r="BL55" s="545">
        <v>363925.72</v>
      </c>
      <c r="BM55" s="545">
        <v>340004.31999999995</v>
      </c>
      <c r="BN55" s="553">
        <v>366765.48</v>
      </c>
      <c r="BO55" s="273">
        <v>300458.34999999998</v>
      </c>
      <c r="BP55" s="273">
        <v>143048.09</v>
      </c>
      <c r="BQ55" s="273">
        <v>224476.65999999997</v>
      </c>
      <c r="BR55" s="219">
        <v>223106.75</v>
      </c>
      <c r="BS55" s="219"/>
      <c r="BT55" s="219"/>
      <c r="BU55" s="164">
        <f t="shared" si="56"/>
        <v>15129.396922027607</v>
      </c>
      <c r="BV55" s="68">
        <f t="shared" si="56"/>
        <v>19566.61649234009</v>
      </c>
      <c r="BW55" s="68">
        <f t="shared" si="56"/>
        <v>30506.627491356234</v>
      </c>
      <c r="BX55" s="68">
        <f t="shared" si="56"/>
        <v>26919.755527703757</v>
      </c>
      <c r="BY55" s="68">
        <f t="shared" si="56"/>
        <v>17372.579231606993</v>
      </c>
      <c r="BZ55" s="68">
        <f t="shared" si="56"/>
        <v>15410.744944245311</v>
      </c>
      <c r="CA55" s="68">
        <f t="shared" si="56"/>
        <v>18832.460867399845</v>
      </c>
      <c r="CB55" s="68">
        <f t="shared" si="56"/>
        <v>15006.458702255362</v>
      </c>
      <c r="CC55" s="68">
        <f t="shared" si="56"/>
        <v>13950.955377958375</v>
      </c>
      <c r="CD55" s="74">
        <f t="shared" si="56"/>
        <v>12167.386697650114</v>
      </c>
      <c r="CE55" s="211"/>
    </row>
    <row r="56" spans="1:83" x14ac:dyDescent="0.25">
      <c r="A56" s="4"/>
      <c r="B56" s="61" t="s">
        <v>51</v>
      </c>
      <c r="C56" s="90">
        <v>57</v>
      </c>
      <c r="D56" s="91">
        <v>0</v>
      </c>
      <c r="E56" s="91">
        <v>51</v>
      </c>
      <c r="F56" s="91">
        <v>383</v>
      </c>
      <c r="G56" s="91">
        <v>36</v>
      </c>
      <c r="H56" s="91">
        <v>225</v>
      </c>
      <c r="I56" s="91">
        <v>36</v>
      </c>
      <c r="J56" s="91">
        <v>36</v>
      </c>
      <c r="K56" s="91">
        <v>308</v>
      </c>
      <c r="L56" s="91">
        <v>36</v>
      </c>
      <c r="M56" s="91">
        <v>6673</v>
      </c>
      <c r="N56" s="92">
        <v>218</v>
      </c>
      <c r="O56" s="652">
        <v>223</v>
      </c>
      <c r="P56" s="653">
        <v>283</v>
      </c>
      <c r="Q56" s="653">
        <v>1403</v>
      </c>
      <c r="R56" s="91">
        <v>3911</v>
      </c>
      <c r="S56" s="653">
        <v>52913</v>
      </c>
      <c r="T56" s="653">
        <v>49697</v>
      </c>
      <c r="U56" s="92">
        <v>49845</v>
      </c>
      <c r="V56" s="92">
        <v>46503</v>
      </c>
      <c r="W56" s="92">
        <v>43404</v>
      </c>
      <c r="X56" s="654">
        <v>47088</v>
      </c>
      <c r="Y56" s="273">
        <v>38988</v>
      </c>
      <c r="Z56" s="273">
        <v>28644</v>
      </c>
      <c r="AA56" s="273">
        <v>47682</v>
      </c>
      <c r="AB56" s="273">
        <v>9355</v>
      </c>
      <c r="AC56" s="273">
        <v>52461</v>
      </c>
      <c r="AD56" s="273">
        <v>31968</v>
      </c>
      <c r="AE56" s="273">
        <v>30636</v>
      </c>
      <c r="AF56" s="273">
        <v>46316</v>
      </c>
      <c r="AG56" s="273">
        <v>39535</v>
      </c>
      <c r="AH56" s="273">
        <v>72680</v>
      </c>
      <c r="AI56" s="273">
        <v>43064</v>
      </c>
      <c r="AJ56" s="655"/>
      <c r="AK56" s="656"/>
      <c r="AL56" s="657"/>
      <c r="AM56" s="273"/>
      <c r="AN56" s="273"/>
      <c r="AO56" s="273"/>
      <c r="AP56" s="273"/>
      <c r="AQ56" s="273"/>
      <c r="AR56" s="273"/>
      <c r="AS56" s="273"/>
      <c r="AT56" s="273"/>
      <c r="AU56" s="273"/>
      <c r="AV56" s="655"/>
      <c r="AW56" s="272"/>
      <c r="AX56" s="273"/>
      <c r="AY56" s="273"/>
      <c r="AZ56" s="273"/>
      <c r="BA56" s="273"/>
      <c r="BB56" s="273"/>
      <c r="BC56" s="273"/>
      <c r="BD56" s="273"/>
      <c r="BE56" s="273"/>
      <c r="BF56" s="273"/>
      <c r="BG56" s="273"/>
      <c r="BH56" s="654"/>
      <c r="BI56" s="273"/>
      <c r="BJ56" s="545">
        <v>40836.06</v>
      </c>
      <c r="BK56" s="545">
        <v>39786.300000000003</v>
      </c>
      <c r="BL56" s="545">
        <v>28370.79</v>
      </c>
      <c r="BM56" s="545">
        <v>29388.3</v>
      </c>
      <c r="BN56" s="553">
        <v>29445.9</v>
      </c>
      <c r="BO56" s="273">
        <v>12676.45</v>
      </c>
      <c r="BP56" s="273">
        <v>12317.84</v>
      </c>
      <c r="BQ56" s="273">
        <v>27736.84</v>
      </c>
      <c r="BR56" s="219">
        <v>16170.92</v>
      </c>
      <c r="BS56" s="219"/>
      <c r="BT56" s="219"/>
      <c r="BU56" s="164">
        <f t="shared" si="56"/>
        <v>166</v>
      </c>
      <c r="BV56" s="68">
        <f t="shared" si="56"/>
        <v>283</v>
      </c>
      <c r="BW56" s="68">
        <f t="shared" si="56"/>
        <v>1352</v>
      </c>
      <c r="BX56" s="68">
        <f t="shared" si="56"/>
        <v>3528</v>
      </c>
      <c r="BY56" s="68">
        <f t="shared" si="56"/>
        <v>52877</v>
      </c>
      <c r="BZ56" s="68">
        <f t="shared" si="56"/>
        <v>49472</v>
      </c>
      <c r="CA56" s="68">
        <f t="shared" si="56"/>
        <v>49809</v>
      </c>
      <c r="CB56" s="68">
        <f t="shared" si="56"/>
        <v>46467</v>
      </c>
      <c r="CC56" s="68">
        <f t="shared" si="56"/>
        <v>43096</v>
      </c>
      <c r="CD56" s="74">
        <f t="shared" si="56"/>
        <v>47052</v>
      </c>
      <c r="CE56" s="211"/>
    </row>
    <row r="57" spans="1:83" ht="15.75" thickBot="1" x14ac:dyDescent="0.3">
      <c r="A57" s="4"/>
      <c r="B57" s="80" t="s">
        <v>46</v>
      </c>
      <c r="C57" s="90">
        <v>2735777</v>
      </c>
      <c r="D57" s="91">
        <v>3283149</v>
      </c>
      <c r="E57" s="91">
        <v>2731815</v>
      </c>
      <c r="F57" s="91">
        <v>1820989.0000000002</v>
      </c>
      <c r="G57" s="91">
        <v>1710851</v>
      </c>
      <c r="H57" s="91">
        <v>1559746</v>
      </c>
      <c r="I57" s="91">
        <v>1850960.9999999998</v>
      </c>
      <c r="J57" s="91">
        <v>1842136</v>
      </c>
      <c r="K57" s="91">
        <v>1871217.0000000002</v>
      </c>
      <c r="L57" s="91">
        <v>1817738</v>
      </c>
      <c r="M57" s="91">
        <v>1926877</v>
      </c>
      <c r="N57" s="92">
        <v>2024803</v>
      </c>
      <c r="O57" s="652">
        <v>3406664</v>
      </c>
      <c r="P57" s="91">
        <v>4003823.9999999995</v>
      </c>
      <c r="Q57" s="653">
        <f>SUM(Q52:Q56)</f>
        <v>3730378</v>
      </c>
      <c r="R57" s="653">
        <f>SUM(R52:R56)</f>
        <v>3417526</v>
      </c>
      <c r="S57" s="653">
        <f>SUM(S52:S56)</f>
        <v>2921890</v>
      </c>
      <c r="T57" s="653">
        <f>SUM(T52:T56)</f>
        <v>3192747</v>
      </c>
      <c r="U57" s="92">
        <v>3920900</v>
      </c>
      <c r="V57" s="92">
        <v>4086431</v>
      </c>
      <c r="W57" s="92">
        <v>3298429.0000000005</v>
      </c>
      <c r="X57" s="654">
        <f>SUM(X52:X56)</f>
        <v>2918268</v>
      </c>
      <c r="Y57" s="273">
        <v>2239259</v>
      </c>
      <c r="Z57" s="273">
        <v>2881144</v>
      </c>
      <c r="AA57" s="273">
        <v>4270905</v>
      </c>
      <c r="AB57" s="273">
        <v>3415756</v>
      </c>
      <c r="AC57" s="273">
        <v>3546915</v>
      </c>
      <c r="AD57" s="273">
        <f>SUM(AD52:AD56)</f>
        <v>3059991</v>
      </c>
      <c r="AE57" s="273">
        <f>SUM(AE52:AE56)</f>
        <v>2299643</v>
      </c>
      <c r="AF57" s="273">
        <f t="shared" ref="AF57:AG57" si="57">SUM(AF52:AF56)</f>
        <v>2881177</v>
      </c>
      <c r="AG57" s="273">
        <f t="shared" si="57"/>
        <v>2664079</v>
      </c>
      <c r="AH57" s="273">
        <v>2408815</v>
      </c>
      <c r="AI57" s="273">
        <f t="shared" ref="AI57" si="58">SUM(AI52:AI56)</f>
        <v>2895180</v>
      </c>
      <c r="AJ57" s="655">
        <v>2144261</v>
      </c>
      <c r="AK57" s="656">
        <v>3303246.0000000005</v>
      </c>
      <c r="AL57" s="657">
        <f t="shared" ref="AL57" si="59">SUM(AL52:AL56)</f>
        <v>3381607.9999999995</v>
      </c>
      <c r="AM57" s="273">
        <v>3795663</v>
      </c>
      <c r="AN57" s="273">
        <v>2977685</v>
      </c>
      <c r="AO57" s="273">
        <v>4085333</v>
      </c>
      <c r="AP57" s="273">
        <f t="shared" ref="AP57" si="60">SUM(AP52:AP56)</f>
        <v>3160285</v>
      </c>
      <c r="AQ57" s="273">
        <v>2041240</v>
      </c>
      <c r="AR57" s="273">
        <v>2120286</v>
      </c>
      <c r="AS57" s="273">
        <v>3020416</v>
      </c>
      <c r="AT57" s="273">
        <v>3756654</v>
      </c>
      <c r="AU57" s="273">
        <v>3187071</v>
      </c>
      <c r="AV57" s="655">
        <v>3308430</v>
      </c>
      <c r="AW57" s="272">
        <v>3402517</v>
      </c>
      <c r="AX57" s="273">
        <v>3820783</v>
      </c>
      <c r="AY57" s="273">
        <v>4148573</v>
      </c>
      <c r="AZ57" s="273">
        <v>3931155</v>
      </c>
      <c r="BA57" s="273">
        <v>4238273</v>
      </c>
      <c r="BB57" s="273">
        <f t="shared" ref="BB57" si="61">SUM(BB52:BB56)</f>
        <v>3613806</v>
      </c>
      <c r="BC57" s="273">
        <v>2600522</v>
      </c>
      <c r="BD57" s="273">
        <v>3348186</v>
      </c>
      <c r="BE57" s="273">
        <v>3801231</v>
      </c>
      <c r="BF57" s="273">
        <v>3494028</v>
      </c>
      <c r="BG57" s="273">
        <v>3458457</v>
      </c>
      <c r="BH57" s="654">
        <v>2799618</v>
      </c>
      <c r="BI57" s="273">
        <v>3543054</v>
      </c>
      <c r="BJ57" s="632">
        <f>SUM(BJ52:BJ56)</f>
        <v>5170769.1999999993</v>
      </c>
      <c r="BK57" s="280">
        <f t="shared" ref="BK57" si="62">SUM(BK52:BK56)</f>
        <v>7052708</v>
      </c>
      <c r="BL57" s="280">
        <f t="shared" ref="BL57" si="63">SUM(BL52:BL56)</f>
        <v>6336100.5099999998</v>
      </c>
      <c r="BM57" s="280">
        <f t="shared" ref="BM57" si="64">SUM(BM52:BM56)</f>
        <v>6184917.1400000006</v>
      </c>
      <c r="BN57" s="273">
        <f t="shared" ref="BN57" si="65">SUM(BN52:BN56)</f>
        <v>6154143.2200000007</v>
      </c>
      <c r="BO57" s="273">
        <v>3707977.9300000006</v>
      </c>
      <c r="BP57" s="273">
        <v>4197268.41</v>
      </c>
      <c r="BQ57" s="273">
        <v>5406821.4799999995</v>
      </c>
      <c r="BR57" s="219">
        <v>4571490.46</v>
      </c>
      <c r="BS57" s="219"/>
      <c r="BT57" s="219"/>
      <c r="BU57" s="164">
        <f t="shared" si="56"/>
        <v>670887</v>
      </c>
      <c r="BV57" s="68">
        <f t="shared" si="56"/>
        <v>720674.99999999953</v>
      </c>
      <c r="BW57" s="68">
        <f t="shared" si="56"/>
        <v>998563</v>
      </c>
      <c r="BX57" s="68">
        <f t="shared" si="56"/>
        <v>1596536.9999999998</v>
      </c>
      <c r="BY57" s="68">
        <f t="shared" si="56"/>
        <v>1211039</v>
      </c>
      <c r="BZ57" s="68">
        <f t="shared" si="56"/>
        <v>1633001</v>
      </c>
      <c r="CA57" s="68">
        <f t="shared" si="56"/>
        <v>2069939.0000000002</v>
      </c>
      <c r="CB57" s="68">
        <f t="shared" si="56"/>
        <v>2244295</v>
      </c>
      <c r="CC57" s="68">
        <f t="shared" si="56"/>
        <v>1427212.0000000002</v>
      </c>
      <c r="CD57" s="74">
        <f t="shared" si="56"/>
        <v>1100530</v>
      </c>
      <c r="CE57" s="211"/>
    </row>
    <row r="58" spans="1:83" x14ac:dyDescent="0.25">
      <c r="A58" s="4">
        <v>8</v>
      </c>
      <c r="B58" s="79" t="s">
        <v>35</v>
      </c>
      <c r="C58" s="90"/>
      <c r="D58" s="91"/>
      <c r="E58" s="91"/>
      <c r="F58" s="91"/>
      <c r="G58" s="91"/>
      <c r="H58" s="91"/>
      <c r="I58" s="91"/>
      <c r="J58" s="91"/>
      <c r="K58" s="91"/>
      <c r="L58" s="91"/>
      <c r="M58" s="91"/>
      <c r="N58" s="92"/>
      <c r="O58" s="652"/>
      <c r="P58" s="91"/>
      <c r="Q58" s="653"/>
      <c r="R58" s="91"/>
      <c r="S58" s="653"/>
      <c r="T58" s="91"/>
      <c r="U58" s="92"/>
      <c r="V58" s="92"/>
      <c r="W58" s="92"/>
      <c r="X58" s="654"/>
      <c r="Y58" s="273"/>
      <c r="Z58" s="273"/>
      <c r="AA58" s="273"/>
      <c r="AB58" s="273"/>
      <c r="AC58" s="273"/>
      <c r="AD58" s="273"/>
      <c r="AE58" s="273"/>
      <c r="AF58" s="273"/>
      <c r="AG58" s="273"/>
      <c r="AH58" s="273"/>
      <c r="AI58" s="273"/>
      <c r="AJ58" s="655"/>
      <c r="AK58" s="656"/>
      <c r="AL58" s="657"/>
      <c r="AM58" s="273"/>
      <c r="AN58" s="273"/>
      <c r="AO58" s="273"/>
      <c r="AP58" s="273"/>
      <c r="AQ58" s="273"/>
      <c r="AR58" s="273"/>
      <c r="AS58" s="273"/>
      <c r="AT58" s="273"/>
      <c r="AU58" s="273"/>
      <c r="AV58" s="655"/>
      <c r="AW58" s="272"/>
      <c r="AX58" s="273"/>
      <c r="AY58" s="273"/>
      <c r="AZ58" s="273"/>
      <c r="BA58" s="273"/>
      <c r="BB58" s="273"/>
      <c r="BC58" s="273"/>
      <c r="BD58" s="273"/>
      <c r="BE58" s="273"/>
      <c r="BF58" s="273"/>
      <c r="BG58" s="273"/>
      <c r="BH58" s="654"/>
      <c r="BI58" s="273"/>
      <c r="BJ58" s="186"/>
      <c r="BK58" s="186"/>
      <c r="BL58" s="186"/>
      <c r="BM58" s="186"/>
      <c r="BN58" s="273"/>
      <c r="BO58" s="273"/>
      <c r="BP58" s="273"/>
      <c r="BQ58" s="273"/>
      <c r="BR58" s="219"/>
      <c r="BS58" s="219"/>
      <c r="BT58" s="219"/>
      <c r="BU58" s="164"/>
      <c r="BV58" s="68"/>
      <c r="BW58" s="68"/>
      <c r="BX58" s="68"/>
      <c r="BY58" s="68"/>
      <c r="BZ58" s="68"/>
      <c r="CA58" s="68"/>
      <c r="CB58" s="68"/>
      <c r="CC58" s="68"/>
      <c r="CD58" s="74"/>
      <c r="CE58" s="211"/>
    </row>
    <row r="59" spans="1:83" x14ac:dyDescent="0.25">
      <c r="A59" s="4"/>
      <c r="B59" s="61" t="s">
        <v>41</v>
      </c>
      <c r="C59" s="90">
        <v>2837915</v>
      </c>
      <c r="D59" s="91">
        <v>3056978</v>
      </c>
      <c r="E59" s="91">
        <v>3167558</v>
      </c>
      <c r="F59" s="91">
        <v>3157518</v>
      </c>
      <c r="G59" s="91">
        <v>2496505</v>
      </c>
      <c r="H59" s="91">
        <v>2725523</v>
      </c>
      <c r="I59" s="91">
        <v>2555472</v>
      </c>
      <c r="J59" s="91">
        <v>2348306</v>
      </c>
      <c r="K59" s="91">
        <v>2531290</v>
      </c>
      <c r="L59" s="91">
        <v>2574513</v>
      </c>
      <c r="M59" s="91">
        <v>2532611</v>
      </c>
      <c r="N59" s="92">
        <v>2528619</v>
      </c>
      <c r="O59" s="652">
        <v>2785666</v>
      </c>
      <c r="P59" s="653">
        <v>3309174</v>
      </c>
      <c r="Q59" s="653">
        <v>3989122</v>
      </c>
      <c r="R59" s="91">
        <v>4166559</v>
      </c>
      <c r="S59" s="653">
        <v>4462905</v>
      </c>
      <c r="T59" s="653">
        <v>4936946</v>
      </c>
      <c r="U59" s="92">
        <v>5391298</v>
      </c>
      <c r="V59" s="92">
        <v>6044948</v>
      </c>
      <c r="W59" s="92">
        <v>6791057</v>
      </c>
      <c r="X59" s="654">
        <v>7200961</v>
      </c>
      <c r="Y59" s="273">
        <v>7380905</v>
      </c>
      <c r="Z59" s="273">
        <v>7417240</v>
      </c>
      <c r="AA59" s="273">
        <v>7655770</v>
      </c>
      <c r="AB59" s="273">
        <v>8406520</v>
      </c>
      <c r="AC59" s="273">
        <v>8997656</v>
      </c>
      <c r="AD59" s="273">
        <v>9365246</v>
      </c>
      <c r="AE59" s="273">
        <v>8991685</v>
      </c>
      <c r="AF59" s="273">
        <v>8187283</v>
      </c>
      <c r="AG59" s="273">
        <v>7537778</v>
      </c>
      <c r="AH59" s="273">
        <v>7221801</v>
      </c>
      <c r="AI59" s="273">
        <v>6662711</v>
      </c>
      <c r="AJ59" s="655">
        <v>6006818</v>
      </c>
      <c r="AK59" s="656">
        <v>5600514</v>
      </c>
      <c r="AL59" s="657">
        <v>5400707</v>
      </c>
      <c r="AM59" s="273">
        <v>5593671</v>
      </c>
      <c r="AN59" s="273">
        <v>5714775</v>
      </c>
      <c r="AO59" s="273">
        <v>6075827</v>
      </c>
      <c r="AP59" s="273">
        <v>5978163</v>
      </c>
      <c r="AQ59" s="273">
        <v>5697533</v>
      </c>
      <c r="AR59" s="273">
        <v>5136659</v>
      </c>
      <c r="AS59" s="273">
        <v>4761283</v>
      </c>
      <c r="AT59" s="273">
        <v>4884590</v>
      </c>
      <c r="AU59" s="273">
        <v>4963673</v>
      </c>
      <c r="AV59" s="655">
        <v>5105665</v>
      </c>
      <c r="AW59" s="272">
        <v>4978423</v>
      </c>
      <c r="AX59" s="273">
        <v>4845036</v>
      </c>
      <c r="AY59" s="273">
        <v>5097376</v>
      </c>
      <c r="AZ59" s="273">
        <v>5317599</v>
      </c>
      <c r="BA59" s="273">
        <v>5708314</v>
      </c>
      <c r="BB59" s="273">
        <v>5846705</v>
      </c>
      <c r="BC59" s="273">
        <v>5971307</v>
      </c>
      <c r="BD59" s="273">
        <v>5724238</v>
      </c>
      <c r="BE59" s="273">
        <v>5740025</v>
      </c>
      <c r="BF59" s="273">
        <v>6039818</v>
      </c>
      <c r="BG59" s="273">
        <v>5915823</v>
      </c>
      <c r="BH59" s="654">
        <v>5917942</v>
      </c>
      <c r="BI59" s="273">
        <v>5861066</v>
      </c>
      <c r="BJ59" s="545">
        <v>12554258.02</v>
      </c>
      <c r="BK59" s="545">
        <v>13232726.73</v>
      </c>
      <c r="BL59" s="545">
        <v>13135245.27</v>
      </c>
      <c r="BM59" s="545">
        <v>13129819.279999999</v>
      </c>
      <c r="BN59" s="273">
        <v>12805882.01</v>
      </c>
      <c r="BO59" s="273">
        <v>11663542.779999999</v>
      </c>
      <c r="BP59" s="273">
        <v>10067008.73</v>
      </c>
      <c r="BQ59" s="273">
        <v>9843766</v>
      </c>
      <c r="BR59" s="219">
        <v>10179979.75</v>
      </c>
      <c r="BS59" s="219"/>
      <c r="BT59" s="219"/>
      <c r="BU59" s="164">
        <f t="shared" ref="BU59:CD64" si="66">O59-C59</f>
        <v>-52249</v>
      </c>
      <c r="BV59" s="68">
        <f t="shared" si="66"/>
        <v>252196</v>
      </c>
      <c r="BW59" s="68">
        <f t="shared" si="66"/>
        <v>821564</v>
      </c>
      <c r="BX59" s="68">
        <f t="shared" si="66"/>
        <v>1009041</v>
      </c>
      <c r="BY59" s="68">
        <f t="shared" si="66"/>
        <v>1966400</v>
      </c>
      <c r="BZ59" s="68">
        <f t="shared" si="66"/>
        <v>2211423</v>
      </c>
      <c r="CA59" s="68">
        <f t="shared" si="66"/>
        <v>2835826</v>
      </c>
      <c r="CB59" s="68">
        <f t="shared" si="66"/>
        <v>3696642</v>
      </c>
      <c r="CC59" s="68">
        <f t="shared" si="66"/>
        <v>4259767</v>
      </c>
      <c r="CD59" s="74">
        <f t="shared" si="66"/>
        <v>4626448</v>
      </c>
      <c r="CE59" s="211"/>
    </row>
    <row r="60" spans="1:83" x14ac:dyDescent="0.25">
      <c r="A60" s="4"/>
      <c r="B60" s="61" t="s">
        <v>42</v>
      </c>
      <c r="C60" s="90">
        <v>17606258</v>
      </c>
      <c r="D60" s="91">
        <v>18531363</v>
      </c>
      <c r="E60" s="91">
        <v>18941190</v>
      </c>
      <c r="F60" s="91">
        <v>19203299</v>
      </c>
      <c r="G60" s="91">
        <v>18492087</v>
      </c>
      <c r="H60" s="91">
        <v>18567405</v>
      </c>
      <c r="I60" s="91">
        <v>17590347</v>
      </c>
      <c r="J60" s="91">
        <v>17263385</v>
      </c>
      <c r="K60" s="91">
        <v>17163723</v>
      </c>
      <c r="L60" s="91">
        <v>17305423</v>
      </c>
      <c r="M60" s="91">
        <v>17403031</v>
      </c>
      <c r="N60" s="92">
        <v>17625556</v>
      </c>
      <c r="O60" s="652">
        <v>18219539</v>
      </c>
      <c r="P60" s="653">
        <v>19035452</v>
      </c>
      <c r="Q60" s="653">
        <v>19440077</v>
      </c>
      <c r="R60" s="91">
        <v>19752734</v>
      </c>
      <c r="S60" s="653">
        <v>20169049</v>
      </c>
      <c r="T60" s="653">
        <v>20600556</v>
      </c>
      <c r="U60" s="92">
        <v>21072567</v>
      </c>
      <c r="V60" s="92">
        <v>21836325</v>
      </c>
      <c r="W60" s="92">
        <v>22650471</v>
      </c>
      <c r="X60" s="654">
        <v>23214789</v>
      </c>
      <c r="Y60" s="273">
        <v>23497868</v>
      </c>
      <c r="Z60" s="273">
        <v>23718472</v>
      </c>
      <c r="AA60" s="273">
        <v>24007782</v>
      </c>
      <c r="AB60" s="273">
        <v>25032343</v>
      </c>
      <c r="AC60" s="273">
        <v>25670628</v>
      </c>
      <c r="AD60" s="273">
        <v>26331906</v>
      </c>
      <c r="AE60" s="273">
        <v>26647079</v>
      </c>
      <c r="AF60" s="273">
        <v>26358457</v>
      </c>
      <c r="AG60" s="273">
        <v>25791965</v>
      </c>
      <c r="AH60" s="273">
        <v>25599245</v>
      </c>
      <c r="AI60" s="273">
        <v>24728235</v>
      </c>
      <c r="AJ60" s="655">
        <v>23259213</v>
      </c>
      <c r="AK60" s="656">
        <v>22885911</v>
      </c>
      <c r="AL60" s="657">
        <v>22681741</v>
      </c>
      <c r="AM60" s="273">
        <v>22875029</v>
      </c>
      <c r="AN60" s="273">
        <v>23337582</v>
      </c>
      <c r="AO60" s="273">
        <v>23504859</v>
      </c>
      <c r="AP60" s="273">
        <v>23321976</v>
      </c>
      <c r="AQ60" s="273">
        <v>23194587</v>
      </c>
      <c r="AR60" s="273">
        <v>22607221</v>
      </c>
      <c r="AS60" s="273">
        <v>21796034</v>
      </c>
      <c r="AT60" s="273">
        <v>21217810</v>
      </c>
      <c r="AU60" s="273">
        <v>21437402</v>
      </c>
      <c r="AV60" s="655">
        <v>21979111</v>
      </c>
      <c r="AW60" s="272">
        <v>22084604</v>
      </c>
      <c r="AX60" s="273">
        <v>22402862</v>
      </c>
      <c r="AY60" s="273">
        <v>23570203</v>
      </c>
      <c r="AZ60" s="273">
        <v>24861129</v>
      </c>
      <c r="BA60" s="273">
        <v>25318295</v>
      </c>
      <c r="BB60" s="273">
        <v>25313847</v>
      </c>
      <c r="BC60" s="273">
        <v>25509404</v>
      </c>
      <c r="BD60" s="273">
        <v>24736995</v>
      </c>
      <c r="BE60" s="273">
        <v>23272566</v>
      </c>
      <c r="BF60" s="273">
        <v>22709602</v>
      </c>
      <c r="BG60" s="273">
        <v>22674517</v>
      </c>
      <c r="BH60" s="654">
        <v>23182857</v>
      </c>
      <c r="BI60" s="273">
        <v>23406990</v>
      </c>
      <c r="BJ60" s="545">
        <v>20661906.93</v>
      </c>
      <c r="BK60" s="545">
        <v>21941314.23</v>
      </c>
      <c r="BL60" s="545">
        <v>22737869.960000001</v>
      </c>
      <c r="BM60" s="545">
        <v>23648404.460000001</v>
      </c>
      <c r="BN60" s="273">
        <v>25486535.969999999</v>
      </c>
      <c r="BO60" s="273">
        <v>26465712.190000001</v>
      </c>
      <c r="BP60" s="273">
        <v>25520676.449999999</v>
      </c>
      <c r="BQ60" s="273">
        <v>24904097.210000001</v>
      </c>
      <c r="BR60" s="219">
        <v>24813493.43</v>
      </c>
      <c r="BS60" s="219"/>
      <c r="BT60" s="219"/>
      <c r="BU60" s="164">
        <f t="shared" si="66"/>
        <v>613281</v>
      </c>
      <c r="BV60" s="68">
        <f t="shared" si="66"/>
        <v>504089</v>
      </c>
      <c r="BW60" s="68">
        <f t="shared" si="66"/>
        <v>498887</v>
      </c>
      <c r="BX60" s="68">
        <f t="shared" si="66"/>
        <v>549435</v>
      </c>
      <c r="BY60" s="68">
        <f t="shared" si="66"/>
        <v>1676962</v>
      </c>
      <c r="BZ60" s="68">
        <f t="shared" si="66"/>
        <v>2033151</v>
      </c>
      <c r="CA60" s="68">
        <f t="shared" si="66"/>
        <v>3482220</v>
      </c>
      <c r="CB60" s="68">
        <f t="shared" si="66"/>
        <v>4572940</v>
      </c>
      <c r="CC60" s="68">
        <f t="shared" si="66"/>
        <v>5486748</v>
      </c>
      <c r="CD60" s="74">
        <f t="shared" si="66"/>
        <v>5909366</v>
      </c>
      <c r="CE60" s="211"/>
    </row>
    <row r="61" spans="1:83" x14ac:dyDescent="0.25">
      <c r="A61" s="4"/>
      <c r="B61" s="61" t="s">
        <v>43</v>
      </c>
      <c r="C61" s="90">
        <v>511215.17420834431</v>
      </c>
      <c r="D61" s="91">
        <v>524900.60769230768</v>
      </c>
      <c r="E61" s="91">
        <v>634771.723521868</v>
      </c>
      <c r="F61" s="91">
        <v>660233.77748344373</v>
      </c>
      <c r="G61" s="91">
        <v>679237.55642384104</v>
      </c>
      <c r="H61" s="91">
        <v>754906.84761778603</v>
      </c>
      <c r="I61" s="91">
        <v>708298.35160480777</v>
      </c>
      <c r="J61" s="91">
        <v>748818.07509012579</v>
      </c>
      <c r="K61" s="91">
        <v>777715.96225252969</v>
      </c>
      <c r="L61" s="91">
        <v>641419.82784431137</v>
      </c>
      <c r="M61" s="91">
        <v>599059.97216011223</v>
      </c>
      <c r="N61" s="92">
        <v>558050.93789473688</v>
      </c>
      <c r="O61" s="652">
        <v>601147.35662006401</v>
      </c>
      <c r="P61" s="653">
        <v>929221.53192049486</v>
      </c>
      <c r="Q61" s="653">
        <v>1301508.4234622144</v>
      </c>
      <c r="R61" s="91">
        <v>1668171.0429445175</v>
      </c>
      <c r="S61" s="653">
        <v>1687844.4536329915</v>
      </c>
      <c r="T61" s="653">
        <v>1852852.3824235282</v>
      </c>
      <c r="U61" s="92">
        <v>1851253.3581557199</v>
      </c>
      <c r="V61" s="92">
        <v>1756100.0986890495</v>
      </c>
      <c r="W61" s="92">
        <v>1725974.01863945</v>
      </c>
      <c r="X61" s="654">
        <v>1770693.6564766839</v>
      </c>
      <c r="Y61" s="273">
        <v>1593162.2559896396</v>
      </c>
      <c r="Z61" s="273">
        <v>1379385.5711021041</v>
      </c>
      <c r="AA61" s="273">
        <v>1304804.823628292</v>
      </c>
      <c r="AB61" s="273">
        <v>1282963.5496783108</v>
      </c>
      <c r="AC61" s="273">
        <v>1254040.4300569554</v>
      </c>
      <c r="AD61" s="273">
        <v>1212099.3890848099</v>
      </c>
      <c r="AE61" s="273">
        <v>1213871.1727100876</v>
      </c>
      <c r="AF61" s="273">
        <v>1033673.1158932031</v>
      </c>
      <c r="AG61" s="273">
        <v>1129192.8745495109</v>
      </c>
      <c r="AH61" s="273">
        <v>1157272.4560394764</v>
      </c>
      <c r="AI61" s="273">
        <v>1087060.7141997851</v>
      </c>
      <c r="AJ61" s="655">
        <v>1163094.646108916</v>
      </c>
      <c r="AK61" s="656">
        <v>1094004.3687622622</v>
      </c>
      <c r="AL61" s="657">
        <v>1435388.1239789592</v>
      </c>
      <c r="AM61" s="273">
        <v>1954472.2977001704</v>
      </c>
      <c r="AN61" s="273">
        <v>2173479.2301485655</v>
      </c>
      <c r="AO61" s="273">
        <v>2017923.950160017</v>
      </c>
      <c r="AP61" s="273">
        <v>1037968.5877622229</v>
      </c>
      <c r="AQ61" s="273">
        <v>964221.36187268153</v>
      </c>
      <c r="AR61" s="273">
        <v>1055664.56644101</v>
      </c>
      <c r="AS61" s="273">
        <v>957705.82615345391</v>
      </c>
      <c r="AT61" s="273">
        <v>1384876.8435466723</v>
      </c>
      <c r="AU61" s="273">
        <v>1377053.9162341531</v>
      </c>
      <c r="AV61" s="655">
        <v>1350921.1627609713</v>
      </c>
      <c r="AW61" s="272">
        <v>1143385.8900473933</v>
      </c>
      <c r="AX61" s="273">
        <v>1491807.6315969403</v>
      </c>
      <c r="AY61" s="273">
        <v>1508328.1620755116</v>
      </c>
      <c r="AZ61" s="273">
        <v>1537938.7192773644</v>
      </c>
      <c r="BA61" s="273">
        <v>1474209.8276169077</v>
      </c>
      <c r="BB61" s="273">
        <v>1642802.0559048427</v>
      </c>
      <c r="BC61" s="273">
        <v>1939328.0443447721</v>
      </c>
      <c r="BD61" s="273">
        <v>1652059.3358183666</v>
      </c>
      <c r="BE61" s="273">
        <v>2314366.7317383559</v>
      </c>
      <c r="BF61" s="273">
        <v>2195006.2814167473</v>
      </c>
      <c r="BG61" s="273">
        <v>2336648.2587087783</v>
      </c>
      <c r="BH61" s="654">
        <v>2223529.4905026983</v>
      </c>
      <c r="BI61" s="273">
        <v>2043856.8156215434</v>
      </c>
      <c r="BJ61" s="545">
        <v>1687270.52</v>
      </c>
      <c r="BK61" s="545">
        <v>1956871.18</v>
      </c>
      <c r="BL61" s="545">
        <v>2100475.4500000002</v>
      </c>
      <c r="BM61" s="545">
        <v>2077943.86</v>
      </c>
      <c r="BN61" s="273">
        <v>2129942.5699999998</v>
      </c>
      <c r="BO61" s="273">
        <v>1813488.22</v>
      </c>
      <c r="BP61" s="273">
        <v>1709529.86</v>
      </c>
      <c r="BQ61" s="273">
        <v>1764465.25</v>
      </c>
      <c r="BR61" s="219">
        <v>1703972.54</v>
      </c>
      <c r="BS61" s="219"/>
      <c r="BT61" s="219"/>
      <c r="BU61" s="164">
        <f t="shared" si="66"/>
        <v>89932.182411719696</v>
      </c>
      <c r="BV61" s="68">
        <f t="shared" si="66"/>
        <v>404320.92422818718</v>
      </c>
      <c r="BW61" s="68">
        <f t="shared" si="66"/>
        <v>666736.69994034641</v>
      </c>
      <c r="BX61" s="68">
        <f t="shared" si="66"/>
        <v>1007937.2654610737</v>
      </c>
      <c r="BY61" s="68">
        <f t="shared" si="66"/>
        <v>1008606.8972091505</v>
      </c>
      <c r="BZ61" s="68">
        <f t="shared" si="66"/>
        <v>1097945.5348057421</v>
      </c>
      <c r="CA61" s="68">
        <f t="shared" si="66"/>
        <v>1142955.0065509123</v>
      </c>
      <c r="CB61" s="68">
        <f t="shared" si="66"/>
        <v>1007282.0235989237</v>
      </c>
      <c r="CC61" s="68">
        <f t="shared" si="66"/>
        <v>948258.05638692027</v>
      </c>
      <c r="CD61" s="74">
        <f t="shared" si="66"/>
        <v>1129273.8286323724</v>
      </c>
      <c r="CE61" s="211"/>
    </row>
    <row r="62" spans="1:83" x14ac:dyDescent="0.25">
      <c r="A62" s="4"/>
      <c r="B62" s="61" t="s">
        <v>52</v>
      </c>
      <c r="C62" s="90">
        <v>29574.825791655639</v>
      </c>
      <c r="D62" s="91">
        <v>29872.392307692309</v>
      </c>
      <c r="E62" s="91">
        <v>35792.276478132051</v>
      </c>
      <c r="F62" s="91">
        <v>37131.222516556292</v>
      </c>
      <c r="G62" s="91">
        <v>38233.443576158941</v>
      </c>
      <c r="H62" s="91">
        <v>42759.152382213979</v>
      </c>
      <c r="I62" s="91">
        <v>41041.648395192184</v>
      </c>
      <c r="J62" s="91">
        <v>42733.924909874258</v>
      </c>
      <c r="K62" s="91">
        <v>44990.037747470305</v>
      </c>
      <c r="L62" s="91">
        <v>35843.172155688619</v>
      </c>
      <c r="M62" s="91">
        <v>34205.027839887764</v>
      </c>
      <c r="N62" s="92">
        <v>31658.062105263161</v>
      </c>
      <c r="O62" s="652">
        <v>34046.643379936017</v>
      </c>
      <c r="P62" s="653">
        <v>51145.468079505066</v>
      </c>
      <c r="Q62" s="653">
        <v>71548.576537785586</v>
      </c>
      <c r="R62" s="91">
        <v>92859.957055482751</v>
      </c>
      <c r="S62" s="653">
        <v>93272.546367008588</v>
      </c>
      <c r="T62" s="653">
        <v>101931.6175764716</v>
      </c>
      <c r="U62" s="92">
        <v>103924.64184428012</v>
      </c>
      <c r="V62" s="92">
        <v>98706.901310950547</v>
      </c>
      <c r="W62" s="92">
        <v>96136.981360550111</v>
      </c>
      <c r="X62" s="654">
        <v>99143.343523316056</v>
      </c>
      <c r="Y62" s="273">
        <v>87267.74401036046</v>
      </c>
      <c r="Z62" s="273">
        <v>76259.428897895821</v>
      </c>
      <c r="AA62" s="273">
        <v>73172.176371708119</v>
      </c>
      <c r="AB62" s="273">
        <v>71467.45032168919</v>
      </c>
      <c r="AC62" s="273">
        <v>70586.569943044524</v>
      </c>
      <c r="AD62" s="273">
        <v>68455.610915190089</v>
      </c>
      <c r="AE62" s="273">
        <v>67724.827289912355</v>
      </c>
      <c r="AF62" s="273">
        <v>56757.884106796933</v>
      </c>
      <c r="AG62" s="273">
        <v>62801.125450489097</v>
      </c>
      <c r="AH62" s="273">
        <v>64371.543960523486</v>
      </c>
      <c r="AI62" s="273">
        <v>59508.28580021482</v>
      </c>
      <c r="AJ62" s="655">
        <v>64534.353891084007</v>
      </c>
      <c r="AK62" s="656">
        <v>60050.631237737784</v>
      </c>
      <c r="AL62" s="657">
        <v>77238.876021040924</v>
      </c>
      <c r="AM62" s="273">
        <v>106192.70229982965</v>
      </c>
      <c r="AN62" s="273">
        <v>117667.76985143442</v>
      </c>
      <c r="AO62" s="273">
        <v>109575.04983998294</v>
      </c>
      <c r="AP62" s="273">
        <v>55950.412237777113</v>
      </c>
      <c r="AQ62" s="273">
        <v>52178.638127318467</v>
      </c>
      <c r="AR62" s="273">
        <v>57789.43355899008</v>
      </c>
      <c r="AS62" s="273">
        <v>52126.173846546015</v>
      </c>
      <c r="AT62" s="273">
        <v>75192.156453327669</v>
      </c>
      <c r="AU62" s="273">
        <v>75449.083765847012</v>
      </c>
      <c r="AV62" s="655">
        <v>73368.837239028551</v>
      </c>
      <c r="AW62" s="272">
        <v>39972.109952606632</v>
      </c>
      <c r="AX62" s="273">
        <v>51439.3684030597</v>
      </c>
      <c r="AY62" s="273">
        <v>52953.837924488507</v>
      </c>
      <c r="AZ62" s="273">
        <v>55122.2807226355</v>
      </c>
      <c r="BA62" s="273">
        <v>53432.17238309238</v>
      </c>
      <c r="BB62" s="273">
        <v>57569.944095157181</v>
      </c>
      <c r="BC62" s="273">
        <v>69619.955655227866</v>
      </c>
      <c r="BD62" s="273">
        <v>58546.664181633343</v>
      </c>
      <c r="BE62" s="273">
        <v>83404.268261644189</v>
      </c>
      <c r="BF62" s="273">
        <v>78024.71858325279</v>
      </c>
      <c r="BG62" s="273">
        <v>83170.741291221551</v>
      </c>
      <c r="BH62" s="654">
        <v>76528.509497301668</v>
      </c>
      <c r="BI62" s="273">
        <v>69405.184378456557</v>
      </c>
      <c r="BJ62" s="545">
        <v>1310973.31</v>
      </c>
      <c r="BK62" s="545">
        <v>1843875.75</v>
      </c>
      <c r="BL62" s="545">
        <v>1719352.42</v>
      </c>
      <c r="BM62" s="545">
        <v>1846036.1300000001</v>
      </c>
      <c r="BN62" s="273">
        <v>2011516.7999999998</v>
      </c>
      <c r="BO62" s="273">
        <v>2128448.75</v>
      </c>
      <c r="BP62" s="273">
        <v>2031516.9</v>
      </c>
      <c r="BQ62" s="273">
        <v>1799999.33</v>
      </c>
      <c r="BR62" s="219">
        <v>1911538.69</v>
      </c>
      <c r="BS62" s="219"/>
      <c r="BT62" s="219"/>
      <c r="BU62" s="164">
        <f t="shared" si="66"/>
        <v>4471.8175882803771</v>
      </c>
      <c r="BV62" s="68">
        <f t="shared" si="66"/>
        <v>21273.075771812757</v>
      </c>
      <c r="BW62" s="68">
        <f t="shared" si="66"/>
        <v>35756.300059653535</v>
      </c>
      <c r="BX62" s="68">
        <f t="shared" si="66"/>
        <v>55728.734538926459</v>
      </c>
      <c r="BY62" s="68">
        <f t="shared" si="66"/>
        <v>55039.102790849647</v>
      </c>
      <c r="BZ62" s="68">
        <f t="shared" si="66"/>
        <v>59172.465194257624</v>
      </c>
      <c r="CA62" s="68">
        <f t="shared" si="66"/>
        <v>62882.993449087939</v>
      </c>
      <c r="CB62" s="68">
        <f t="shared" si="66"/>
        <v>55972.976401076288</v>
      </c>
      <c r="CC62" s="68">
        <f t="shared" si="66"/>
        <v>51146.943613079806</v>
      </c>
      <c r="CD62" s="74">
        <f t="shared" si="66"/>
        <v>63300.171367627438</v>
      </c>
      <c r="CE62" s="211"/>
    </row>
    <row r="63" spans="1:83" x14ac:dyDescent="0.25">
      <c r="A63" s="4"/>
      <c r="B63" s="61" t="s">
        <v>51</v>
      </c>
      <c r="C63" s="90">
        <v>79</v>
      </c>
      <c r="D63" s="91">
        <v>79</v>
      </c>
      <c r="E63" s="91">
        <v>-2774</v>
      </c>
      <c r="F63" s="91">
        <v>-2723</v>
      </c>
      <c r="G63" s="91">
        <v>719</v>
      </c>
      <c r="H63" s="91">
        <v>610</v>
      </c>
      <c r="I63" s="91">
        <v>961</v>
      </c>
      <c r="J63" s="91">
        <v>961</v>
      </c>
      <c r="K63" s="91">
        <v>997</v>
      </c>
      <c r="L63" s="91">
        <v>1612</v>
      </c>
      <c r="M63" s="91">
        <v>1597</v>
      </c>
      <c r="N63" s="92">
        <v>1389</v>
      </c>
      <c r="O63" s="652">
        <v>1280</v>
      </c>
      <c r="P63" s="653">
        <v>1250</v>
      </c>
      <c r="Q63" s="653">
        <v>1427</v>
      </c>
      <c r="R63" s="91">
        <v>2456</v>
      </c>
      <c r="S63" s="653">
        <v>152093</v>
      </c>
      <c r="T63" s="653">
        <v>153264</v>
      </c>
      <c r="U63" s="92">
        <v>116053</v>
      </c>
      <c r="V63" s="92">
        <v>112286</v>
      </c>
      <c r="W63" s="92">
        <v>98145</v>
      </c>
      <c r="X63" s="654">
        <v>102772</v>
      </c>
      <c r="Y63" s="273">
        <v>106084</v>
      </c>
      <c r="Z63" s="273">
        <v>129117</v>
      </c>
      <c r="AA63" s="273">
        <v>102353</v>
      </c>
      <c r="AB63" s="273">
        <v>109829</v>
      </c>
      <c r="AC63" s="273">
        <v>76551</v>
      </c>
      <c r="AD63" s="273">
        <v>90731</v>
      </c>
      <c r="AE63" s="273">
        <v>73948</v>
      </c>
      <c r="AF63" s="273">
        <v>35346</v>
      </c>
      <c r="AG63" s="273">
        <v>43353</v>
      </c>
      <c r="AH63" s="273">
        <v>69862</v>
      </c>
      <c r="AI63" s="273">
        <v>86160</v>
      </c>
      <c r="AJ63" s="655"/>
      <c r="AK63" s="656"/>
      <c r="AL63" s="657"/>
      <c r="AM63" s="273"/>
      <c r="AN63" s="273"/>
      <c r="AO63" s="273"/>
      <c r="AP63" s="273"/>
      <c r="AQ63" s="273"/>
      <c r="AR63" s="273"/>
      <c r="AS63" s="273"/>
      <c r="AT63" s="273"/>
      <c r="AU63" s="273"/>
      <c r="AV63" s="655"/>
      <c r="AW63" s="272"/>
      <c r="AX63" s="273"/>
      <c r="AY63" s="273"/>
      <c r="AZ63" s="273"/>
      <c r="BA63" s="273"/>
      <c r="BB63" s="273"/>
      <c r="BC63" s="273"/>
      <c r="BD63" s="273"/>
      <c r="BE63" s="273"/>
      <c r="BF63" s="273"/>
      <c r="BG63" s="273"/>
      <c r="BH63" s="654"/>
      <c r="BI63" s="273"/>
      <c r="BJ63" s="545">
        <v>284735.12</v>
      </c>
      <c r="BK63" s="545">
        <v>272694.32</v>
      </c>
      <c r="BL63" s="545">
        <v>286249</v>
      </c>
      <c r="BM63" s="545">
        <v>311448.59999999998</v>
      </c>
      <c r="BN63" s="273">
        <v>299554.68</v>
      </c>
      <c r="BO63" s="273">
        <v>310171.86</v>
      </c>
      <c r="BP63" s="273">
        <v>317064.39</v>
      </c>
      <c r="BQ63" s="273">
        <v>279775.67</v>
      </c>
      <c r="BR63" s="219">
        <v>286415.33</v>
      </c>
      <c r="BS63" s="219"/>
      <c r="BT63" s="219"/>
      <c r="BU63" s="164">
        <f t="shared" si="66"/>
        <v>1201</v>
      </c>
      <c r="BV63" s="68">
        <f t="shared" si="66"/>
        <v>1171</v>
      </c>
      <c r="BW63" s="68">
        <f t="shared" si="66"/>
        <v>4201</v>
      </c>
      <c r="BX63" s="68">
        <f t="shared" si="66"/>
        <v>5179</v>
      </c>
      <c r="BY63" s="68">
        <f t="shared" si="66"/>
        <v>151374</v>
      </c>
      <c r="BZ63" s="68">
        <f t="shared" si="66"/>
        <v>152654</v>
      </c>
      <c r="CA63" s="68">
        <f t="shared" si="66"/>
        <v>115092</v>
      </c>
      <c r="CB63" s="68">
        <f t="shared" si="66"/>
        <v>111325</v>
      </c>
      <c r="CC63" s="68">
        <f t="shared" si="66"/>
        <v>97148</v>
      </c>
      <c r="CD63" s="74">
        <f t="shared" si="66"/>
        <v>101160</v>
      </c>
      <c r="CE63" s="211"/>
    </row>
    <row r="64" spans="1:83" ht="15.75" thickBot="1" x14ac:dyDescent="0.3">
      <c r="A64" s="4"/>
      <c r="B64" s="80" t="s">
        <v>46</v>
      </c>
      <c r="C64" s="90">
        <v>20985042</v>
      </c>
      <c r="D64" s="91">
        <v>22143193</v>
      </c>
      <c r="E64" s="91">
        <v>22776538</v>
      </c>
      <c r="F64" s="91">
        <v>23055459</v>
      </c>
      <c r="G64" s="91">
        <v>21706782</v>
      </c>
      <c r="H64" s="91">
        <v>22091204</v>
      </c>
      <c r="I64" s="91">
        <v>20896120</v>
      </c>
      <c r="J64" s="91">
        <v>20404204</v>
      </c>
      <c r="K64" s="91">
        <v>20518716</v>
      </c>
      <c r="L64" s="91">
        <v>20558811</v>
      </c>
      <c r="M64" s="91">
        <v>20570504</v>
      </c>
      <c r="N64" s="92">
        <v>20745273</v>
      </c>
      <c r="O64" s="652">
        <v>21641679.000000004</v>
      </c>
      <c r="P64" s="91">
        <v>23326243</v>
      </c>
      <c r="Q64" s="653">
        <f>SUM(Q59:Q63)</f>
        <v>24803683</v>
      </c>
      <c r="R64" s="653">
        <f>SUM(R59:R63)</f>
        <v>25682780</v>
      </c>
      <c r="S64" s="653">
        <f>SUM(S59:S63)</f>
        <v>26565164</v>
      </c>
      <c r="T64" s="653">
        <f>SUM(T59:T63)</f>
        <v>27645550</v>
      </c>
      <c r="U64" s="92">
        <v>28535096</v>
      </c>
      <c r="V64" s="92">
        <v>29848366</v>
      </c>
      <c r="W64" s="92">
        <v>31361784</v>
      </c>
      <c r="X64" s="654">
        <f>SUM(X59:X63)</f>
        <v>32388359</v>
      </c>
      <c r="Y64" s="273">
        <v>32665287</v>
      </c>
      <c r="Z64" s="273">
        <v>32720474</v>
      </c>
      <c r="AA64" s="273">
        <v>33143882</v>
      </c>
      <c r="AB64" s="273">
        <v>34903123</v>
      </c>
      <c r="AC64" s="273">
        <v>36069462</v>
      </c>
      <c r="AD64" s="273">
        <f>SUM(AD59:AD63)</f>
        <v>37068438</v>
      </c>
      <c r="AE64" s="273">
        <f>SUM(AE59:AE63)</f>
        <v>36994308</v>
      </c>
      <c r="AF64" s="273">
        <f t="shared" ref="AF64:AG64" si="67">SUM(AF59:AF63)</f>
        <v>35671517</v>
      </c>
      <c r="AG64" s="273">
        <f t="shared" si="67"/>
        <v>34565090</v>
      </c>
      <c r="AH64" s="273">
        <v>34112552</v>
      </c>
      <c r="AI64" s="273">
        <f t="shared" ref="AI64" si="68">SUM(AI59:AI63)</f>
        <v>32623675</v>
      </c>
      <c r="AJ64" s="655">
        <v>30493660.000000004</v>
      </c>
      <c r="AK64" s="656">
        <v>29640480</v>
      </c>
      <c r="AL64" s="657">
        <f t="shared" ref="AL64" si="69">SUM(AL59:AL63)</f>
        <v>29595075</v>
      </c>
      <c r="AM64" s="273">
        <v>30529365</v>
      </c>
      <c r="AN64" s="273">
        <v>31343504</v>
      </c>
      <c r="AO64" s="273">
        <v>31708185</v>
      </c>
      <c r="AP64" s="273">
        <f t="shared" ref="AP64" si="70">SUM(AP59:AP63)</f>
        <v>30394058</v>
      </c>
      <c r="AQ64" s="273">
        <v>29908520</v>
      </c>
      <c r="AR64" s="273">
        <v>28857334</v>
      </c>
      <c r="AS64" s="273">
        <v>27567149</v>
      </c>
      <c r="AT64" s="273">
        <v>27562469</v>
      </c>
      <c r="AU64" s="273">
        <v>27853578</v>
      </c>
      <c r="AV64" s="655">
        <v>28509066</v>
      </c>
      <c r="AW64" s="272">
        <v>28246385</v>
      </c>
      <c r="AX64" s="273">
        <v>28791145</v>
      </c>
      <c r="AY64" s="273">
        <v>30228861</v>
      </c>
      <c r="AZ64" s="273">
        <v>31771789</v>
      </c>
      <c r="BA64" s="273">
        <v>32554251</v>
      </c>
      <c r="BB64" s="273">
        <f t="shared" ref="BB64" si="71">SUM(BB59:BB63)</f>
        <v>32860924</v>
      </c>
      <c r="BC64" s="273">
        <v>33489659</v>
      </c>
      <c r="BD64" s="273">
        <v>32171839</v>
      </c>
      <c r="BE64" s="273">
        <v>31410362</v>
      </c>
      <c r="BF64" s="273">
        <v>31022451</v>
      </c>
      <c r="BG64" s="273">
        <v>31010159</v>
      </c>
      <c r="BH64" s="654">
        <v>31400857.000000004</v>
      </c>
      <c r="BI64" s="273">
        <v>31381318</v>
      </c>
      <c r="BJ64" s="632">
        <f>SUM(BJ59:BJ63)</f>
        <v>36499143.899999999</v>
      </c>
      <c r="BK64" s="280">
        <f t="shared" ref="BK64" si="72">SUM(BK59:BK63)</f>
        <v>39247482.210000001</v>
      </c>
      <c r="BL64" s="280">
        <f t="shared" ref="BL64" si="73">SUM(BL59:BL63)</f>
        <v>39979192.100000009</v>
      </c>
      <c r="BM64" s="280">
        <f t="shared" ref="BM64" si="74">SUM(BM59:BM63)</f>
        <v>41013652.330000006</v>
      </c>
      <c r="BN64" s="273">
        <f t="shared" ref="BN64" si="75">SUM(BN59:BN63)</f>
        <v>42733432.029999994</v>
      </c>
      <c r="BO64" s="273">
        <v>42381363.799999997</v>
      </c>
      <c r="BP64" s="273">
        <v>39645796.329999998</v>
      </c>
      <c r="BQ64" s="273">
        <v>38592103.460000001</v>
      </c>
      <c r="BR64" s="219">
        <v>38895399.739999995</v>
      </c>
      <c r="BS64" s="219"/>
      <c r="BT64" s="219"/>
      <c r="BU64" s="164">
        <f t="shared" si="66"/>
        <v>656637.00000000373</v>
      </c>
      <c r="BV64" s="68">
        <f t="shared" si="66"/>
        <v>1183050</v>
      </c>
      <c r="BW64" s="68">
        <f t="shared" si="66"/>
        <v>2027145</v>
      </c>
      <c r="BX64" s="68">
        <f t="shared" si="66"/>
        <v>2627321</v>
      </c>
      <c r="BY64" s="68">
        <f t="shared" si="66"/>
        <v>4858382</v>
      </c>
      <c r="BZ64" s="68">
        <f t="shared" si="66"/>
        <v>5554346</v>
      </c>
      <c r="CA64" s="68">
        <f t="shared" si="66"/>
        <v>7638976</v>
      </c>
      <c r="CB64" s="68">
        <f t="shared" si="66"/>
        <v>9444162</v>
      </c>
      <c r="CC64" s="68">
        <f t="shared" si="66"/>
        <v>10843068</v>
      </c>
      <c r="CD64" s="74">
        <f t="shared" si="66"/>
        <v>11829548</v>
      </c>
      <c r="CE64" s="211"/>
    </row>
    <row r="65" spans="1:83" x14ac:dyDescent="0.25">
      <c r="A65" s="4">
        <v>9</v>
      </c>
      <c r="B65" s="79" t="s">
        <v>47</v>
      </c>
      <c r="C65" s="90"/>
      <c r="D65" s="91"/>
      <c r="E65" s="91"/>
      <c r="F65" s="91"/>
      <c r="G65" s="91"/>
      <c r="H65" s="91"/>
      <c r="I65" s="91"/>
      <c r="J65" s="91"/>
      <c r="K65" s="91"/>
      <c r="L65" s="91"/>
      <c r="M65" s="91"/>
      <c r="N65" s="92"/>
      <c r="O65" s="652"/>
      <c r="P65" s="91"/>
      <c r="Q65" s="653"/>
      <c r="R65" s="91"/>
      <c r="S65" s="653"/>
      <c r="T65" s="91"/>
      <c r="U65" s="92"/>
      <c r="V65" s="92"/>
      <c r="W65" s="92"/>
      <c r="X65" s="654"/>
      <c r="Y65" s="273"/>
      <c r="Z65" s="273"/>
      <c r="AA65" s="273"/>
      <c r="AB65" s="273"/>
      <c r="AC65" s="273"/>
      <c r="AD65" s="273"/>
      <c r="AE65" s="273"/>
      <c r="AF65" s="273"/>
      <c r="AG65" s="273"/>
      <c r="AH65" s="273"/>
      <c r="AI65" s="273"/>
      <c r="AJ65" s="655"/>
      <c r="AK65" s="656"/>
      <c r="AL65" s="657"/>
      <c r="AM65" s="273"/>
      <c r="AN65" s="273"/>
      <c r="AO65" s="273"/>
      <c r="AP65" s="273"/>
      <c r="AQ65" s="273"/>
      <c r="AR65" s="273"/>
      <c r="AS65" s="273"/>
      <c r="AT65" s="273"/>
      <c r="AU65" s="273"/>
      <c r="AV65" s="655"/>
      <c r="AW65" s="272"/>
      <c r="AX65" s="273"/>
      <c r="AY65" s="273"/>
      <c r="AZ65" s="273"/>
      <c r="BA65" s="273"/>
      <c r="BB65" s="273"/>
      <c r="BC65" s="273"/>
      <c r="BD65" s="273"/>
      <c r="BE65" s="273"/>
      <c r="BF65" s="273"/>
      <c r="BG65" s="273"/>
      <c r="BH65" s="654"/>
      <c r="BI65" s="273"/>
      <c r="BJ65" s="186"/>
      <c r="BK65" s="186"/>
      <c r="BL65" s="186"/>
      <c r="BM65" s="186"/>
      <c r="BN65" s="273"/>
      <c r="BO65" s="273"/>
      <c r="BP65" s="273"/>
      <c r="BQ65" s="273"/>
      <c r="BR65" s="219"/>
      <c r="BS65" s="219"/>
      <c r="BT65" s="219"/>
      <c r="BU65" s="164"/>
      <c r="BV65" s="68"/>
      <c r="BW65" s="68"/>
      <c r="BX65" s="68"/>
      <c r="BY65" s="68"/>
      <c r="BZ65" s="68"/>
      <c r="CA65" s="68"/>
      <c r="CB65" s="68"/>
      <c r="CC65" s="68"/>
      <c r="CD65" s="74"/>
      <c r="CE65" s="211"/>
    </row>
    <row r="66" spans="1:83" x14ac:dyDescent="0.25">
      <c r="A66" s="4"/>
      <c r="B66" s="61" t="s">
        <v>41</v>
      </c>
      <c r="C66" s="90">
        <v>6610482</v>
      </c>
      <c r="D66" s="91">
        <v>7111816</v>
      </c>
      <c r="E66" s="91">
        <v>6564187</v>
      </c>
      <c r="F66" s="91">
        <v>5726856</v>
      </c>
      <c r="G66" s="91">
        <v>5011924</v>
      </c>
      <c r="H66" s="91">
        <v>5876510</v>
      </c>
      <c r="I66" s="91">
        <v>5999724</v>
      </c>
      <c r="J66" s="91">
        <v>4983529</v>
      </c>
      <c r="K66" s="91">
        <v>5014195</v>
      </c>
      <c r="L66" s="91">
        <v>5206135</v>
      </c>
      <c r="M66" s="91">
        <v>5758750</v>
      </c>
      <c r="N66" s="92">
        <v>5949800</v>
      </c>
      <c r="O66" s="652">
        <v>6916513</v>
      </c>
      <c r="P66" s="653">
        <v>7408085</v>
      </c>
      <c r="Q66" s="653">
        <f>Q45+Q52+Q59</f>
        <v>7450963</v>
      </c>
      <c r="R66" s="91">
        <v>7660140</v>
      </c>
      <c r="S66" s="653">
        <f>S45+S52+S59</f>
        <v>7767789</v>
      </c>
      <c r="T66" s="91">
        <v>9197863</v>
      </c>
      <c r="U66" s="92">
        <v>10201840</v>
      </c>
      <c r="V66" s="92">
        <v>10340475</v>
      </c>
      <c r="W66" s="92">
        <v>10524576</v>
      </c>
      <c r="X66" s="654">
        <f>X45+X52+X59</f>
        <v>10306126</v>
      </c>
      <c r="Y66" s="273">
        <v>10664585</v>
      </c>
      <c r="Z66" s="273">
        <v>11467664</v>
      </c>
      <c r="AA66" s="273">
        <v>12215989</v>
      </c>
      <c r="AB66" s="273">
        <v>13191546</v>
      </c>
      <c r="AC66" s="273">
        <v>12672947</v>
      </c>
      <c r="AD66" s="273">
        <f t="shared" ref="AD66:AG70" si="76">AD45+AD52+AD59</f>
        <v>12775178</v>
      </c>
      <c r="AE66" s="273">
        <f t="shared" si="76"/>
        <v>12511120</v>
      </c>
      <c r="AF66" s="273">
        <f t="shared" si="76"/>
        <v>12027053</v>
      </c>
      <c r="AG66" s="273">
        <f t="shared" si="76"/>
        <v>11250962</v>
      </c>
      <c r="AH66" s="273">
        <v>10695277</v>
      </c>
      <c r="AI66" s="273">
        <f t="shared" ref="AI66:AI70" si="77">AI45+AI52+AI59</f>
        <v>9790786</v>
      </c>
      <c r="AJ66" s="655">
        <v>8566686</v>
      </c>
      <c r="AK66" s="656">
        <v>8729893</v>
      </c>
      <c r="AL66" s="657">
        <f t="shared" ref="AL66:AL70" si="78">AL45+AL52+AL59</f>
        <v>10085463</v>
      </c>
      <c r="AM66" s="273">
        <v>9958675</v>
      </c>
      <c r="AN66" s="273">
        <v>10536352</v>
      </c>
      <c r="AO66" s="273">
        <v>10522597</v>
      </c>
      <c r="AP66" s="273">
        <f t="shared" ref="AP66:AP70" si="79">AP45+AP52+AP59</f>
        <v>9222846</v>
      </c>
      <c r="AQ66" s="273">
        <v>8479672</v>
      </c>
      <c r="AR66" s="273">
        <v>8811987</v>
      </c>
      <c r="AS66" s="273">
        <v>9525857</v>
      </c>
      <c r="AT66" s="273">
        <v>9493997</v>
      </c>
      <c r="AU66" s="273">
        <v>8382656</v>
      </c>
      <c r="AV66" s="655">
        <v>8033016</v>
      </c>
      <c r="AW66" s="272">
        <v>9088662</v>
      </c>
      <c r="AX66" s="273">
        <v>9862092</v>
      </c>
      <c r="AY66" s="273">
        <v>10752322</v>
      </c>
      <c r="AZ66" s="273">
        <v>11275655</v>
      </c>
      <c r="BA66" s="273">
        <v>10546344</v>
      </c>
      <c r="BB66" s="273">
        <f t="shared" ref="BB66:BB70" si="80">BB45+BB52+BB59</f>
        <v>9645580</v>
      </c>
      <c r="BC66" s="273">
        <v>9574550</v>
      </c>
      <c r="BD66" s="273">
        <v>9796681</v>
      </c>
      <c r="BE66" s="273">
        <v>10049471</v>
      </c>
      <c r="BF66" s="273">
        <v>10155755</v>
      </c>
      <c r="BG66" s="273">
        <v>9135925</v>
      </c>
      <c r="BH66" s="654">
        <v>8949454</v>
      </c>
      <c r="BI66" s="273">
        <v>10132891</v>
      </c>
      <c r="BJ66" s="545">
        <v>20732915.739999998</v>
      </c>
      <c r="BK66" s="545">
        <v>22347991.199999999</v>
      </c>
      <c r="BL66" s="545">
        <v>21184104.780000001</v>
      </c>
      <c r="BM66" s="545">
        <v>21136812.629999999</v>
      </c>
      <c r="BN66" s="273">
        <v>19140143.960000001</v>
      </c>
      <c r="BO66" s="273">
        <v>16771103.02</v>
      </c>
      <c r="BP66" s="273">
        <v>17109740.84</v>
      </c>
      <c r="BQ66" s="273">
        <v>17053605.489999998</v>
      </c>
      <c r="BR66" s="219">
        <v>15934533.73</v>
      </c>
      <c r="BS66" s="219"/>
      <c r="BT66" s="219"/>
      <c r="BU66" s="164">
        <f t="shared" ref="BU66:CD71" si="81">O66-C66</f>
        <v>306031</v>
      </c>
      <c r="BV66" s="68">
        <f t="shared" si="81"/>
        <v>296269</v>
      </c>
      <c r="BW66" s="68">
        <f t="shared" si="81"/>
        <v>886776</v>
      </c>
      <c r="BX66" s="68">
        <f t="shared" si="81"/>
        <v>1933284</v>
      </c>
      <c r="BY66" s="68">
        <f t="shared" si="81"/>
        <v>2755865</v>
      </c>
      <c r="BZ66" s="68">
        <f t="shared" si="81"/>
        <v>3321353</v>
      </c>
      <c r="CA66" s="68">
        <f t="shared" si="81"/>
        <v>4202116</v>
      </c>
      <c r="CB66" s="68">
        <f t="shared" si="81"/>
        <v>5356946</v>
      </c>
      <c r="CC66" s="68">
        <f t="shared" si="81"/>
        <v>5510381</v>
      </c>
      <c r="CD66" s="74">
        <f t="shared" si="81"/>
        <v>5099991</v>
      </c>
      <c r="CE66" s="211"/>
    </row>
    <row r="67" spans="1:83" x14ac:dyDescent="0.25">
      <c r="A67" s="4"/>
      <c r="B67" s="61" t="s">
        <v>42</v>
      </c>
      <c r="C67" s="90">
        <v>21583272</v>
      </c>
      <c r="D67" s="91">
        <v>22534585</v>
      </c>
      <c r="E67" s="91">
        <v>22120062</v>
      </c>
      <c r="F67" s="91">
        <v>21527355</v>
      </c>
      <c r="G67" s="91">
        <v>20703785</v>
      </c>
      <c r="H67" s="91">
        <v>21175281</v>
      </c>
      <c r="I67" s="91">
        <v>20483992</v>
      </c>
      <c r="J67" s="91">
        <v>19800178</v>
      </c>
      <c r="K67" s="91">
        <v>19428101</v>
      </c>
      <c r="L67" s="91">
        <v>19770342</v>
      </c>
      <c r="M67" s="91">
        <v>20775273</v>
      </c>
      <c r="N67" s="92">
        <v>21330390</v>
      </c>
      <c r="O67" s="652">
        <v>22225884</v>
      </c>
      <c r="P67" s="653">
        <v>22730680</v>
      </c>
      <c r="Q67" s="653">
        <f>Q46+Q53+Q60</f>
        <v>22409326</v>
      </c>
      <c r="R67" s="91">
        <v>22643110</v>
      </c>
      <c r="S67" s="653">
        <f>S46+S53+S60</f>
        <v>22979239</v>
      </c>
      <c r="T67" s="91">
        <v>24021695</v>
      </c>
      <c r="U67" s="92">
        <v>24884886</v>
      </c>
      <c r="V67" s="92">
        <v>25223612</v>
      </c>
      <c r="W67" s="92">
        <v>25392128</v>
      </c>
      <c r="X67" s="654">
        <f>X46+X53+X60</f>
        <v>25705615</v>
      </c>
      <c r="Y67" s="273">
        <v>26262148</v>
      </c>
      <c r="Z67" s="273">
        <v>27163775</v>
      </c>
      <c r="AA67" s="273">
        <v>27905280</v>
      </c>
      <c r="AB67" s="273">
        <v>28895336</v>
      </c>
      <c r="AC67" s="273">
        <v>28770140</v>
      </c>
      <c r="AD67" s="273">
        <f t="shared" si="76"/>
        <v>29162871</v>
      </c>
      <c r="AE67" s="273">
        <f t="shared" si="76"/>
        <v>29626487</v>
      </c>
      <c r="AF67" s="273">
        <f t="shared" si="76"/>
        <v>29662484</v>
      </c>
      <c r="AG67" s="273">
        <f t="shared" si="76"/>
        <v>29047318</v>
      </c>
      <c r="AH67" s="273">
        <v>28633595</v>
      </c>
      <c r="AI67" s="273">
        <f t="shared" si="77"/>
        <v>27496157</v>
      </c>
      <c r="AJ67" s="655">
        <v>25662573</v>
      </c>
      <c r="AK67" s="656">
        <v>25866247</v>
      </c>
      <c r="AL67" s="657">
        <f t="shared" si="78"/>
        <v>26763029</v>
      </c>
      <c r="AM67" s="273">
        <v>27017314</v>
      </c>
      <c r="AN67" s="273">
        <v>27890099</v>
      </c>
      <c r="AO67" s="273">
        <v>27557120</v>
      </c>
      <c r="AP67" s="273">
        <f t="shared" si="79"/>
        <v>26490871</v>
      </c>
      <c r="AQ67" s="273">
        <v>26124284</v>
      </c>
      <c r="AR67" s="273">
        <v>26289702</v>
      </c>
      <c r="AS67" s="273">
        <v>26321036</v>
      </c>
      <c r="AT67" s="273">
        <v>25454400</v>
      </c>
      <c r="AU67" s="273">
        <v>24854471</v>
      </c>
      <c r="AV67" s="655">
        <v>25130534</v>
      </c>
      <c r="AW67" s="272">
        <v>26460974</v>
      </c>
      <c r="AX67" s="273">
        <v>27917252</v>
      </c>
      <c r="AY67" s="273">
        <v>29492676</v>
      </c>
      <c r="AZ67" s="273">
        <v>30679069</v>
      </c>
      <c r="BA67" s="273">
        <v>30189716</v>
      </c>
      <c r="BB67" s="273">
        <f t="shared" si="80"/>
        <v>29254046</v>
      </c>
      <c r="BC67" s="273">
        <v>29107402</v>
      </c>
      <c r="BD67" s="273">
        <v>28864206</v>
      </c>
      <c r="BE67" s="273">
        <v>27682719</v>
      </c>
      <c r="BF67" s="273">
        <v>26751054</v>
      </c>
      <c r="BG67" s="273">
        <v>26101727</v>
      </c>
      <c r="BH67" s="654">
        <v>26412210</v>
      </c>
      <c r="BI67" s="273">
        <v>27767089</v>
      </c>
      <c r="BJ67" s="545">
        <v>25395840.25</v>
      </c>
      <c r="BK67" s="545">
        <v>27235434.859999999</v>
      </c>
      <c r="BL67" s="545">
        <v>27781284.789999999</v>
      </c>
      <c r="BM67" s="545">
        <v>28569648.789999999</v>
      </c>
      <c r="BN67" s="273">
        <v>29673494.359999999</v>
      </c>
      <c r="BO67" s="273">
        <v>30431629.899999999</v>
      </c>
      <c r="BP67" s="273">
        <v>30700884.010000002</v>
      </c>
      <c r="BQ67" s="273">
        <v>30146034.719999999</v>
      </c>
      <c r="BR67" s="219">
        <v>28932013.27</v>
      </c>
      <c r="BS67" s="219"/>
      <c r="BT67" s="219"/>
      <c r="BU67" s="164">
        <f t="shared" si="81"/>
        <v>642612</v>
      </c>
      <c r="BV67" s="68">
        <f t="shared" si="81"/>
        <v>196095</v>
      </c>
      <c r="BW67" s="68">
        <f t="shared" si="81"/>
        <v>289264</v>
      </c>
      <c r="BX67" s="68">
        <f t="shared" si="81"/>
        <v>1115755</v>
      </c>
      <c r="BY67" s="68">
        <f t="shared" si="81"/>
        <v>2275454</v>
      </c>
      <c r="BZ67" s="68">
        <f t="shared" si="81"/>
        <v>2846414</v>
      </c>
      <c r="CA67" s="68">
        <f t="shared" si="81"/>
        <v>4400894</v>
      </c>
      <c r="CB67" s="68">
        <f t="shared" si="81"/>
        <v>5423434</v>
      </c>
      <c r="CC67" s="68">
        <f t="shared" si="81"/>
        <v>5964027</v>
      </c>
      <c r="CD67" s="74">
        <f t="shared" si="81"/>
        <v>5935273</v>
      </c>
      <c r="CE67" s="211"/>
    </row>
    <row r="68" spans="1:83" x14ac:dyDescent="0.25">
      <c r="A68" s="4"/>
      <c r="B68" s="61" t="s">
        <v>43</v>
      </c>
      <c r="C68" s="90">
        <v>1815770.0513363322</v>
      </c>
      <c r="D68" s="91">
        <v>1969253.6538461535</v>
      </c>
      <c r="E68" s="91">
        <v>1925429.6104895414</v>
      </c>
      <c r="F68" s="91">
        <v>1719783.2376158941</v>
      </c>
      <c r="G68" s="91">
        <v>1736116.1642384105</v>
      </c>
      <c r="H68" s="91">
        <v>1994469.9748311033</v>
      </c>
      <c r="I68" s="91">
        <v>2005500.2678201911</v>
      </c>
      <c r="J68" s="91">
        <v>1790222.6758111317</v>
      </c>
      <c r="K68" s="91">
        <v>1694391.2745270568</v>
      </c>
      <c r="L68" s="91">
        <v>1880742.2684043678</v>
      </c>
      <c r="M68" s="91">
        <v>1687868.3692402123</v>
      </c>
      <c r="N68" s="92">
        <v>1654979.5094736842</v>
      </c>
      <c r="O68" s="652">
        <v>2397119.4943244071</v>
      </c>
      <c r="P68" s="653">
        <v>3384167.3674696148</v>
      </c>
      <c r="Q68" s="653">
        <f>Q47+Q54+Q61</f>
        <v>3272629.8247803166</v>
      </c>
      <c r="R68" s="91">
        <v>3257044.2573176064</v>
      </c>
      <c r="S68" s="653">
        <f>S47+S54+S61</f>
        <v>3127243.3421339737</v>
      </c>
      <c r="T68" s="91">
        <v>3397096.3478640309</v>
      </c>
      <c r="U68" s="92">
        <v>3299305.4093083949</v>
      </c>
      <c r="V68" s="92">
        <v>3042466.0230606152</v>
      </c>
      <c r="W68" s="92">
        <v>2945075.8833628856</v>
      </c>
      <c r="X68" s="654">
        <f>X47+X54+X61</f>
        <v>2787668.9433506047</v>
      </c>
      <c r="Y68" s="273">
        <v>2649412.6292251241</v>
      </c>
      <c r="Z68" s="273">
        <v>2443141.7362452568</v>
      </c>
      <c r="AA68" s="273">
        <v>2310356.4721779237</v>
      </c>
      <c r="AB68" s="273">
        <v>2248906.7116024005</v>
      </c>
      <c r="AC68" s="273">
        <v>2039817.166594753</v>
      </c>
      <c r="AD68" s="273">
        <f t="shared" si="76"/>
        <v>1572019.2335282988</v>
      </c>
      <c r="AE68" s="273">
        <f t="shared" si="76"/>
        <v>1704412.6686715931</v>
      </c>
      <c r="AF68" s="273">
        <f t="shared" si="76"/>
        <v>1763957.0091804934</v>
      </c>
      <c r="AG68" s="273">
        <f t="shared" si="76"/>
        <v>1953122.2653166295</v>
      </c>
      <c r="AH68" s="273">
        <v>1925191.1319030249</v>
      </c>
      <c r="AI68" s="273">
        <f t="shared" si="77"/>
        <v>2578256.1345649837</v>
      </c>
      <c r="AJ68" s="655">
        <v>2724649.7002233295</v>
      </c>
      <c r="AK68" s="656">
        <v>3667330.7625181265</v>
      </c>
      <c r="AL68" s="657">
        <f t="shared" si="78"/>
        <v>4019519.8421075139</v>
      </c>
      <c r="AM68" s="273">
        <v>3629800.3888415676</v>
      </c>
      <c r="AN68" s="273">
        <v>3617495.1297387294</v>
      </c>
      <c r="AO68" s="273">
        <v>3288005.4071260933</v>
      </c>
      <c r="AP68" s="273">
        <f t="shared" si="79"/>
        <v>1574735.8146461851</v>
      </c>
      <c r="AQ68" s="273">
        <v>1501857.3048224109</v>
      </c>
      <c r="AR68" s="273">
        <v>2379508.4014135478</v>
      </c>
      <c r="AS68" s="273">
        <v>2698103.1858271728</v>
      </c>
      <c r="AT68" s="273">
        <v>3188555.7480756962</v>
      </c>
      <c r="AU68" s="273">
        <v>2791690.6611078023</v>
      </c>
      <c r="AV68" s="655">
        <v>3685370.6759267142</v>
      </c>
      <c r="AW68" s="272">
        <v>2727962.9903489873</v>
      </c>
      <c r="AX68" s="273">
        <v>3003604.9926498868</v>
      </c>
      <c r="AY68" s="273">
        <v>3172779.2182240034</v>
      </c>
      <c r="AZ68" s="273">
        <v>3101217.2187035065</v>
      </c>
      <c r="BA68" s="273">
        <v>2496119.1156145334</v>
      </c>
      <c r="BB68" s="273">
        <f t="shared" si="80"/>
        <v>1994708.9198385724</v>
      </c>
      <c r="BC68" s="273">
        <v>3135385.757288537</v>
      </c>
      <c r="BD68" s="273">
        <v>3604840.5116909519</v>
      </c>
      <c r="BE68" s="273">
        <v>3689159.4736574194</v>
      </c>
      <c r="BF68" s="273">
        <v>3643376.8255115333</v>
      </c>
      <c r="BG68" s="273">
        <v>4261612.0297259632</v>
      </c>
      <c r="BH68" s="654">
        <v>3710306.2295499938</v>
      </c>
      <c r="BI68" s="273">
        <v>3599986.8327235598</v>
      </c>
      <c r="BJ68" s="545">
        <v>3526444.46</v>
      </c>
      <c r="BK68" s="545">
        <v>4116639.55</v>
      </c>
      <c r="BL68" s="545">
        <v>4256744.6900000004</v>
      </c>
      <c r="BM68" s="545">
        <v>4338807.3</v>
      </c>
      <c r="BN68" s="273">
        <v>4101296.1</v>
      </c>
      <c r="BO68" s="273">
        <v>3537744.88</v>
      </c>
      <c r="BP68" s="273">
        <v>3579767.51</v>
      </c>
      <c r="BQ68" s="273">
        <v>3471484.2</v>
      </c>
      <c r="BR68" s="219">
        <v>3185143.84</v>
      </c>
      <c r="BS68" s="219"/>
      <c r="BT68" s="219"/>
      <c r="BU68" s="164">
        <f t="shared" si="81"/>
        <v>581349.44298807485</v>
      </c>
      <c r="BV68" s="68">
        <f t="shared" si="81"/>
        <v>1414913.7136234613</v>
      </c>
      <c r="BW68" s="68">
        <f t="shared" si="81"/>
        <v>1347200.2142907751</v>
      </c>
      <c r="BX68" s="68">
        <f t="shared" si="81"/>
        <v>1537261.0197017123</v>
      </c>
      <c r="BY68" s="68">
        <f t="shared" si="81"/>
        <v>1391127.1778955632</v>
      </c>
      <c r="BZ68" s="68">
        <f t="shared" si="81"/>
        <v>1402626.3730329275</v>
      </c>
      <c r="CA68" s="68">
        <f t="shared" si="81"/>
        <v>1293805.1414882038</v>
      </c>
      <c r="CB68" s="68">
        <f t="shared" si="81"/>
        <v>1252243.3472494835</v>
      </c>
      <c r="CC68" s="68">
        <f t="shared" si="81"/>
        <v>1250684.6088358287</v>
      </c>
      <c r="CD68" s="74">
        <f t="shared" si="81"/>
        <v>906926.67494623689</v>
      </c>
      <c r="CE68" s="211"/>
    </row>
    <row r="69" spans="1:83" x14ac:dyDescent="0.25">
      <c r="A69" s="4"/>
      <c r="B69" s="61" t="s">
        <v>52</v>
      </c>
      <c r="C69" s="90">
        <v>105045.94866366763</v>
      </c>
      <c r="D69" s="91">
        <v>112071.34615384616</v>
      </c>
      <c r="E69" s="91">
        <v>108567.3895104586</v>
      </c>
      <c r="F69" s="91">
        <v>96719.762384105969</v>
      </c>
      <c r="G69" s="91">
        <v>97723.835761589406</v>
      </c>
      <c r="H69" s="91">
        <v>112970.02516889654</v>
      </c>
      <c r="I69" s="91">
        <v>116206.73217980893</v>
      </c>
      <c r="J69" s="91">
        <v>102165.32418886837</v>
      </c>
      <c r="K69" s="91">
        <v>98018.725472943246</v>
      </c>
      <c r="L69" s="91">
        <v>105097.73159563226</v>
      </c>
      <c r="M69" s="91">
        <v>96373.630759787804</v>
      </c>
      <c r="N69" s="92">
        <v>93886.4905263158</v>
      </c>
      <c r="O69" s="652">
        <v>135763.50567559278</v>
      </c>
      <c r="P69" s="653">
        <v>186268.63253038481</v>
      </c>
      <c r="Q69" s="653">
        <f>Q48+Q55+Q62</f>
        <v>179908.17521968365</v>
      </c>
      <c r="R69" s="91">
        <v>181305.74268239405</v>
      </c>
      <c r="S69" s="653">
        <f>S48+S55+S62</f>
        <v>172815.65786602674</v>
      </c>
      <c r="T69" s="91">
        <v>186885.65213596891</v>
      </c>
      <c r="U69" s="92">
        <v>185214.59069160506</v>
      </c>
      <c r="V69" s="92">
        <v>171010.97693938477</v>
      </c>
      <c r="W69" s="92">
        <v>164041.11663711455</v>
      </c>
      <c r="X69" s="654">
        <f>X48+X55+X62</f>
        <v>156085.0566493955</v>
      </c>
      <c r="Y69" s="273">
        <v>145125.37077487589</v>
      </c>
      <c r="Z69" s="273">
        <v>135069.26375474301</v>
      </c>
      <c r="AA69" s="273">
        <v>129562.52782207663</v>
      </c>
      <c r="AB69" s="273">
        <v>125275.28839759922</v>
      </c>
      <c r="AC69" s="273">
        <v>114815.8334052468</v>
      </c>
      <c r="AD69" s="273">
        <f t="shared" si="76"/>
        <v>88782.766471701354</v>
      </c>
      <c r="AE69" s="273">
        <f t="shared" si="76"/>
        <v>95093.331328406945</v>
      </c>
      <c r="AF69" s="273">
        <f t="shared" si="76"/>
        <v>96856.990819506434</v>
      </c>
      <c r="AG69" s="273">
        <f t="shared" si="76"/>
        <v>108624.73468337051</v>
      </c>
      <c r="AH69" s="273">
        <v>107085.86809697488</v>
      </c>
      <c r="AI69" s="273">
        <f t="shared" si="77"/>
        <v>141139.86543501611</v>
      </c>
      <c r="AJ69" s="655">
        <v>151177.29977667067</v>
      </c>
      <c r="AK69" s="656">
        <v>201302.23748187325</v>
      </c>
      <c r="AL69" s="657">
        <f t="shared" si="78"/>
        <v>216292.15789248599</v>
      </c>
      <c r="AM69" s="273">
        <v>197218.61115843273</v>
      </c>
      <c r="AN69" s="273">
        <v>195843.87026127049</v>
      </c>
      <c r="AO69" s="273">
        <v>178541.59287390654</v>
      </c>
      <c r="AP69" s="273">
        <f t="shared" si="79"/>
        <v>84884.185353814726</v>
      </c>
      <c r="AQ69" s="273">
        <v>81272.695177589223</v>
      </c>
      <c r="AR69" s="273">
        <v>130259.59858645208</v>
      </c>
      <c r="AS69" s="273">
        <v>146852.81417282691</v>
      </c>
      <c r="AT69" s="273">
        <v>173123.25192430365</v>
      </c>
      <c r="AU69" s="273">
        <v>152957.33889219773</v>
      </c>
      <c r="AV69" s="655">
        <v>200153.32407328504</v>
      </c>
      <c r="AW69" s="272">
        <v>95368.009651012486</v>
      </c>
      <c r="AX69" s="273">
        <v>103568.00735011324</v>
      </c>
      <c r="AY69" s="273">
        <v>111388.78177599664</v>
      </c>
      <c r="AZ69" s="273">
        <v>111152.78129649311</v>
      </c>
      <c r="BA69" s="273">
        <v>90470.884385466576</v>
      </c>
      <c r="BB69" s="273">
        <f t="shared" si="80"/>
        <v>69902.080161427351</v>
      </c>
      <c r="BC69" s="273">
        <v>112557.24271146279</v>
      </c>
      <c r="BD69" s="273">
        <v>127750.48830904778</v>
      </c>
      <c r="BE69" s="273">
        <v>132948.52634258082</v>
      </c>
      <c r="BF69" s="273">
        <v>129509.17448846684</v>
      </c>
      <c r="BG69" s="273">
        <v>151687.97027403623</v>
      </c>
      <c r="BH69" s="654">
        <v>127699.77045000638</v>
      </c>
      <c r="BI69" s="273">
        <v>122248.16727644004</v>
      </c>
      <c r="BJ69" s="545">
        <v>1984832.35</v>
      </c>
      <c r="BK69" s="545">
        <v>3498001.71</v>
      </c>
      <c r="BL69" s="545">
        <v>3662596.76</v>
      </c>
      <c r="BM69" s="545">
        <v>3035950.28</v>
      </c>
      <c r="BN69" s="273">
        <v>3235153.68</v>
      </c>
      <c r="BO69" s="273">
        <v>3227640.62</v>
      </c>
      <c r="BP69" s="273">
        <v>3479623.55</v>
      </c>
      <c r="BQ69" s="273">
        <v>2799756.54</v>
      </c>
      <c r="BR69" s="219">
        <v>2779486.4000000004</v>
      </c>
      <c r="BS69" s="219"/>
      <c r="BT69" s="219"/>
      <c r="BU69" s="164">
        <f t="shared" si="81"/>
        <v>30717.55701192515</v>
      </c>
      <c r="BV69" s="68">
        <f t="shared" si="81"/>
        <v>74197.286376538657</v>
      </c>
      <c r="BW69" s="68">
        <f t="shared" si="81"/>
        <v>71340.785709225049</v>
      </c>
      <c r="BX69" s="68">
        <f t="shared" si="81"/>
        <v>84585.980298288079</v>
      </c>
      <c r="BY69" s="68">
        <f t="shared" si="81"/>
        <v>75091.822104437335</v>
      </c>
      <c r="BZ69" s="68">
        <f t="shared" si="81"/>
        <v>73915.62696707237</v>
      </c>
      <c r="CA69" s="68">
        <f t="shared" si="81"/>
        <v>69007.858511796134</v>
      </c>
      <c r="CB69" s="68">
        <f t="shared" si="81"/>
        <v>68845.652750516398</v>
      </c>
      <c r="CC69" s="68">
        <f t="shared" si="81"/>
        <v>66022.391164171306</v>
      </c>
      <c r="CD69" s="74">
        <f t="shared" si="81"/>
        <v>50987.325053763241</v>
      </c>
      <c r="CE69" s="211"/>
    </row>
    <row r="70" spans="1:83" x14ac:dyDescent="0.25">
      <c r="A70" s="4"/>
      <c r="B70" s="61" t="s">
        <v>51</v>
      </c>
      <c r="C70" s="90">
        <v>1436</v>
      </c>
      <c r="D70" s="91">
        <v>2811</v>
      </c>
      <c r="E70" s="91">
        <v>-1060</v>
      </c>
      <c r="F70" s="91">
        <v>1776</v>
      </c>
      <c r="G70" s="91">
        <v>2350</v>
      </c>
      <c r="H70" s="91">
        <v>5164</v>
      </c>
      <c r="I70" s="91">
        <v>6535</v>
      </c>
      <c r="J70" s="91">
        <v>3076</v>
      </c>
      <c r="K70" s="91">
        <v>5038</v>
      </c>
      <c r="L70" s="91">
        <v>10835</v>
      </c>
      <c r="M70" s="91">
        <v>29863</v>
      </c>
      <c r="N70" s="92">
        <v>20800</v>
      </c>
      <c r="O70" s="652">
        <v>4075</v>
      </c>
      <c r="P70" s="653">
        <v>6590</v>
      </c>
      <c r="Q70" s="653">
        <f>Q49+Q56+Q63</f>
        <v>8301</v>
      </c>
      <c r="R70" s="91">
        <v>11629</v>
      </c>
      <c r="S70" s="653">
        <f>S49+S56+S63</f>
        <v>338354</v>
      </c>
      <c r="T70" s="91">
        <v>367065</v>
      </c>
      <c r="U70" s="92">
        <v>284650</v>
      </c>
      <c r="V70" s="92">
        <v>241807</v>
      </c>
      <c r="W70" s="92">
        <v>261714</v>
      </c>
      <c r="X70" s="654">
        <f>X49+X56+X63</f>
        <v>342927</v>
      </c>
      <c r="Y70" s="273">
        <v>253796</v>
      </c>
      <c r="Z70" s="273">
        <v>292282</v>
      </c>
      <c r="AA70" s="273">
        <v>259720</v>
      </c>
      <c r="AB70" s="273">
        <v>221086</v>
      </c>
      <c r="AC70" s="273">
        <v>181459</v>
      </c>
      <c r="AD70" s="273">
        <f t="shared" si="76"/>
        <v>214510</v>
      </c>
      <c r="AE70" s="273">
        <f t="shared" si="76"/>
        <v>216826</v>
      </c>
      <c r="AF70" s="273">
        <f t="shared" si="76"/>
        <v>212387</v>
      </c>
      <c r="AG70" s="273">
        <f t="shared" si="76"/>
        <v>325390</v>
      </c>
      <c r="AH70" s="273">
        <v>297095</v>
      </c>
      <c r="AI70" s="273">
        <f t="shared" si="77"/>
        <v>411270</v>
      </c>
      <c r="AJ70" s="655">
        <v>0</v>
      </c>
      <c r="AK70" s="656">
        <v>0</v>
      </c>
      <c r="AL70" s="657">
        <f t="shared" si="78"/>
        <v>0</v>
      </c>
      <c r="AM70" s="273">
        <v>0</v>
      </c>
      <c r="AN70" s="273">
        <v>0</v>
      </c>
      <c r="AO70" s="273">
        <v>0</v>
      </c>
      <c r="AP70" s="273">
        <f t="shared" si="79"/>
        <v>0</v>
      </c>
      <c r="AQ70" s="273">
        <v>0</v>
      </c>
      <c r="AR70" s="273">
        <v>0</v>
      </c>
      <c r="AS70" s="273">
        <v>0</v>
      </c>
      <c r="AT70" s="273">
        <v>0</v>
      </c>
      <c r="AU70" s="273">
        <v>0</v>
      </c>
      <c r="AV70" s="655">
        <v>0</v>
      </c>
      <c r="AW70" s="272">
        <v>0</v>
      </c>
      <c r="AX70" s="273">
        <v>0</v>
      </c>
      <c r="AY70" s="273">
        <v>0</v>
      </c>
      <c r="AZ70" s="273">
        <v>0</v>
      </c>
      <c r="BA70" s="273">
        <v>0</v>
      </c>
      <c r="BB70" s="273">
        <f t="shared" si="80"/>
        <v>0</v>
      </c>
      <c r="BC70" s="273">
        <v>0</v>
      </c>
      <c r="BD70" s="273">
        <v>0</v>
      </c>
      <c r="BE70" s="273">
        <v>0</v>
      </c>
      <c r="BF70" s="273">
        <v>0</v>
      </c>
      <c r="BG70" s="273">
        <v>0</v>
      </c>
      <c r="BH70" s="654">
        <v>0</v>
      </c>
      <c r="BI70" s="273">
        <v>0</v>
      </c>
      <c r="BJ70" s="545">
        <v>622731.61</v>
      </c>
      <c r="BK70" s="545">
        <v>372668.45</v>
      </c>
      <c r="BL70" s="545">
        <v>358589.22</v>
      </c>
      <c r="BM70" s="545">
        <v>392038.29</v>
      </c>
      <c r="BN70" s="273">
        <v>381164.87</v>
      </c>
      <c r="BO70" s="273">
        <v>355627.87</v>
      </c>
      <c r="BP70" s="273">
        <v>366075.71</v>
      </c>
      <c r="BQ70" s="273">
        <v>345859.45</v>
      </c>
      <c r="BR70" s="219">
        <v>341538.93</v>
      </c>
      <c r="BS70" s="219"/>
      <c r="BT70" s="219"/>
      <c r="BU70" s="164">
        <f t="shared" si="81"/>
        <v>2639</v>
      </c>
      <c r="BV70" s="68">
        <f t="shared" si="81"/>
        <v>3779</v>
      </c>
      <c r="BW70" s="68">
        <f t="shared" si="81"/>
        <v>9361</v>
      </c>
      <c r="BX70" s="68">
        <f t="shared" si="81"/>
        <v>9853</v>
      </c>
      <c r="BY70" s="68">
        <f t="shared" si="81"/>
        <v>336004</v>
      </c>
      <c r="BZ70" s="68">
        <f t="shared" si="81"/>
        <v>361901</v>
      </c>
      <c r="CA70" s="68">
        <f t="shared" si="81"/>
        <v>278115</v>
      </c>
      <c r="CB70" s="68">
        <f t="shared" si="81"/>
        <v>238731</v>
      </c>
      <c r="CC70" s="68">
        <f t="shared" si="81"/>
        <v>256676</v>
      </c>
      <c r="CD70" s="74">
        <f t="shared" si="81"/>
        <v>332092</v>
      </c>
      <c r="CE70" s="211"/>
    </row>
    <row r="71" spans="1:83" ht="15.75" thickBot="1" x14ac:dyDescent="0.3">
      <c r="A71" s="4"/>
      <c r="B71" s="80" t="s">
        <v>46</v>
      </c>
      <c r="C71" s="106">
        <v>30116006</v>
      </c>
      <c r="D71" s="107">
        <v>31730537</v>
      </c>
      <c r="E71" s="107">
        <v>30717186</v>
      </c>
      <c r="F71" s="107">
        <v>29072490</v>
      </c>
      <c r="G71" s="107">
        <v>27551899</v>
      </c>
      <c r="H71" s="107">
        <v>29164395</v>
      </c>
      <c r="I71" s="107">
        <v>28611958</v>
      </c>
      <c r="J71" s="107">
        <v>26679171</v>
      </c>
      <c r="K71" s="107">
        <v>26239744</v>
      </c>
      <c r="L71" s="107">
        <v>26973152</v>
      </c>
      <c r="M71" s="107">
        <v>28348128</v>
      </c>
      <c r="N71" s="658">
        <v>29049856</v>
      </c>
      <c r="O71" s="139">
        <v>31679355</v>
      </c>
      <c r="P71" s="107">
        <v>33715791</v>
      </c>
      <c r="Q71" s="659">
        <f>SUM(Q66:Q70)</f>
        <v>33321128</v>
      </c>
      <c r="R71" s="659">
        <f>SUM(R66:R70)</f>
        <v>33753229</v>
      </c>
      <c r="S71" s="659">
        <f>SUM(S66:S70)</f>
        <v>34385441</v>
      </c>
      <c r="T71" s="659">
        <f>SUM(T66:T70)</f>
        <v>37170605</v>
      </c>
      <c r="U71" s="658">
        <v>38855896</v>
      </c>
      <c r="V71" s="658">
        <v>39019371</v>
      </c>
      <c r="W71" s="658">
        <v>39287535.000000007</v>
      </c>
      <c r="X71" s="660">
        <f>SUM(X66:X70)</f>
        <v>39298422</v>
      </c>
      <c r="Y71" s="275">
        <v>39975067</v>
      </c>
      <c r="Z71" s="275">
        <v>41501932</v>
      </c>
      <c r="AA71" s="275">
        <v>42820908</v>
      </c>
      <c r="AB71" s="275">
        <v>44682150</v>
      </c>
      <c r="AC71" s="275">
        <v>43779179</v>
      </c>
      <c r="AD71" s="275">
        <f>SUM(AD66:AD70)</f>
        <v>43813361</v>
      </c>
      <c r="AE71" s="275">
        <f>SUM(AE66:AE70)</f>
        <v>44153939</v>
      </c>
      <c r="AF71" s="275">
        <f t="shared" ref="AF71" si="82">SUM(AF66:AF70)</f>
        <v>43762738</v>
      </c>
      <c r="AG71" s="275">
        <f t="shared" ref="AG71" si="83">SUM(AG66:AG70)</f>
        <v>42685417</v>
      </c>
      <c r="AH71" s="275">
        <v>41658244</v>
      </c>
      <c r="AI71" s="275">
        <f t="shared" ref="AI71" si="84">SUM(AI66:AI70)</f>
        <v>40417609</v>
      </c>
      <c r="AJ71" s="661">
        <v>37105086</v>
      </c>
      <c r="AK71" s="662">
        <v>38464772.999999993</v>
      </c>
      <c r="AL71" s="663">
        <f t="shared" ref="AL71" si="85">SUM(AL66:AL70)</f>
        <v>41084304</v>
      </c>
      <c r="AM71" s="275">
        <v>40803008</v>
      </c>
      <c r="AN71" s="275">
        <v>42239790</v>
      </c>
      <c r="AO71" s="275">
        <v>41546264</v>
      </c>
      <c r="AP71" s="275">
        <f t="shared" ref="AP71" si="86">SUM(AP66:AP70)</f>
        <v>37373337</v>
      </c>
      <c r="AQ71" s="275">
        <v>36187086</v>
      </c>
      <c r="AR71" s="275">
        <v>37611457</v>
      </c>
      <c r="AS71" s="275">
        <v>38691849</v>
      </c>
      <c r="AT71" s="275">
        <v>38310076</v>
      </c>
      <c r="AU71" s="275">
        <v>36181775</v>
      </c>
      <c r="AV71" s="661">
        <v>37049074</v>
      </c>
      <c r="AW71" s="274">
        <v>38372967</v>
      </c>
      <c r="AX71" s="275">
        <v>40886517</v>
      </c>
      <c r="AY71" s="275">
        <v>43529166</v>
      </c>
      <c r="AZ71" s="275">
        <v>45167094</v>
      </c>
      <c r="BA71" s="275">
        <v>43322650</v>
      </c>
      <c r="BB71" s="275">
        <f t="shared" ref="BB71" si="87">SUM(BB66:BB70)</f>
        <v>40964237</v>
      </c>
      <c r="BC71" s="275">
        <v>41929895</v>
      </c>
      <c r="BD71" s="275">
        <v>42393478</v>
      </c>
      <c r="BE71" s="275">
        <v>41554298</v>
      </c>
      <c r="BF71" s="275">
        <v>40679695</v>
      </c>
      <c r="BG71" s="275">
        <v>39650952</v>
      </c>
      <c r="BH71" s="660">
        <v>39199670</v>
      </c>
      <c r="BI71" s="275">
        <v>41622215</v>
      </c>
      <c r="BJ71" s="281">
        <f>SUM(BJ66:BJ70)</f>
        <v>52262764.409999996</v>
      </c>
      <c r="BK71" s="281">
        <f t="shared" ref="BK71" si="88">SUM(BK66:BK70)</f>
        <v>57570735.770000003</v>
      </c>
      <c r="BL71" s="281">
        <f t="shared" ref="BL71" si="89">SUM(BL66:BL70)</f>
        <v>57243320.239999995</v>
      </c>
      <c r="BM71" s="281">
        <f t="shared" ref="BM71" si="90">SUM(BM66:BM70)</f>
        <v>57473257.289999999</v>
      </c>
      <c r="BN71" s="275">
        <f t="shared" ref="BN71" si="91">SUM(BN66:BN70)</f>
        <v>56531252.969999999</v>
      </c>
      <c r="BO71" s="275">
        <v>54323746.289999999</v>
      </c>
      <c r="BP71" s="275">
        <v>55236091.619999997</v>
      </c>
      <c r="BQ71" s="275">
        <v>53816740.399999999</v>
      </c>
      <c r="BR71" s="220">
        <v>51172716.170000002</v>
      </c>
      <c r="BS71" s="220"/>
      <c r="BT71" s="220"/>
      <c r="BU71" s="165">
        <f t="shared" si="81"/>
        <v>1563349</v>
      </c>
      <c r="BV71" s="69">
        <f t="shared" si="81"/>
        <v>1985254</v>
      </c>
      <c r="BW71" s="69">
        <f t="shared" si="81"/>
        <v>2603942</v>
      </c>
      <c r="BX71" s="69">
        <f t="shared" si="81"/>
        <v>4680739</v>
      </c>
      <c r="BY71" s="69">
        <f t="shared" si="81"/>
        <v>6833542</v>
      </c>
      <c r="BZ71" s="69">
        <f t="shared" si="81"/>
        <v>8006210</v>
      </c>
      <c r="CA71" s="69">
        <f t="shared" si="81"/>
        <v>10243938</v>
      </c>
      <c r="CB71" s="69">
        <f t="shared" si="81"/>
        <v>12340200</v>
      </c>
      <c r="CC71" s="69">
        <f t="shared" si="81"/>
        <v>13047791.000000007</v>
      </c>
      <c r="CD71" s="75">
        <f t="shared" si="81"/>
        <v>12325270</v>
      </c>
      <c r="CE71" s="211"/>
    </row>
    <row r="72" spans="1:83" x14ac:dyDescent="0.25">
      <c r="A72" s="4">
        <v>10</v>
      </c>
      <c r="B72" s="51" t="s">
        <v>38</v>
      </c>
      <c r="C72" s="664"/>
      <c r="D72" s="665"/>
      <c r="E72" s="665"/>
      <c r="F72" s="665"/>
      <c r="G72" s="665"/>
      <c r="H72" s="665"/>
      <c r="I72" s="665"/>
      <c r="J72" s="665"/>
      <c r="K72" s="665"/>
      <c r="L72" s="665"/>
      <c r="M72" s="665"/>
      <c r="N72" s="619"/>
      <c r="O72" s="616"/>
      <c r="P72" s="665"/>
      <c r="Q72" s="666"/>
      <c r="R72" s="665"/>
      <c r="S72" s="666"/>
      <c r="T72" s="665"/>
      <c r="U72" s="619"/>
      <c r="V72" s="619"/>
      <c r="W72" s="619"/>
      <c r="X72" s="627"/>
      <c r="Y72" s="621"/>
      <c r="Z72" s="621"/>
      <c r="AA72" s="621"/>
      <c r="AB72" s="621"/>
      <c r="AC72" s="621"/>
      <c r="AD72" s="621"/>
      <c r="AE72" s="621"/>
      <c r="AF72" s="621"/>
      <c r="AG72" s="621"/>
      <c r="AH72" s="621"/>
      <c r="AI72" s="621"/>
      <c r="AJ72" s="623"/>
      <c r="AK72" s="624"/>
      <c r="AL72" s="667"/>
      <c r="AM72" s="621"/>
      <c r="AN72" s="621"/>
      <c r="AO72" s="621"/>
      <c r="AP72" s="621"/>
      <c r="AQ72" s="621"/>
      <c r="AR72" s="621"/>
      <c r="AS72" s="621"/>
      <c r="AT72" s="621"/>
      <c r="AU72" s="621"/>
      <c r="AV72" s="623"/>
      <c r="AW72" s="626"/>
      <c r="AX72" s="621"/>
      <c r="AY72" s="621"/>
      <c r="AZ72" s="621"/>
      <c r="BA72" s="621"/>
      <c r="BB72" s="621"/>
      <c r="BC72" s="621"/>
      <c r="BD72" s="621"/>
      <c r="BE72" s="621"/>
      <c r="BF72" s="621"/>
      <c r="BG72" s="621"/>
      <c r="BH72" s="627"/>
      <c r="BI72" s="621"/>
      <c r="BJ72" s="621"/>
      <c r="BK72" s="621"/>
      <c r="BL72" s="621"/>
      <c r="BM72" s="621"/>
      <c r="BN72" s="621"/>
      <c r="BO72" s="621"/>
      <c r="BP72" s="621"/>
      <c r="BQ72" s="621"/>
      <c r="BR72" s="221"/>
      <c r="BS72" s="221"/>
      <c r="BT72" s="221"/>
      <c r="BU72" s="160"/>
      <c r="BV72" s="62"/>
      <c r="BW72" s="62"/>
      <c r="BX72" s="62"/>
      <c r="BY72" s="62"/>
      <c r="BZ72" s="62"/>
      <c r="CA72" s="62"/>
      <c r="CB72" s="62"/>
      <c r="CC72" s="62"/>
      <c r="CD72" s="76"/>
      <c r="CE72" s="210"/>
    </row>
    <row r="73" spans="1:83" x14ac:dyDescent="0.25">
      <c r="A73" s="4"/>
      <c r="B73" s="61" t="s">
        <v>41</v>
      </c>
      <c r="C73" s="668">
        <v>89117849</v>
      </c>
      <c r="D73" s="669">
        <v>78276674.400000006</v>
      </c>
      <c r="E73" s="669">
        <v>69593835.200000003</v>
      </c>
      <c r="F73" s="669">
        <v>70281543.400000006</v>
      </c>
      <c r="G73" s="669">
        <v>98835120.5</v>
      </c>
      <c r="H73" s="669">
        <v>105997966.7</v>
      </c>
      <c r="I73" s="669">
        <v>81427295.399999991</v>
      </c>
      <c r="J73" s="669">
        <v>66936381.699999996</v>
      </c>
      <c r="K73" s="669">
        <v>74976502.5</v>
      </c>
      <c r="L73" s="669">
        <v>102658582.3</v>
      </c>
      <c r="M73" s="669">
        <v>102598132.8</v>
      </c>
      <c r="N73" s="670">
        <v>92821525.399999991</v>
      </c>
      <c r="O73" s="671">
        <v>81765678.299999997</v>
      </c>
      <c r="P73" s="672">
        <v>83056338.200000003</v>
      </c>
      <c r="Q73" s="672">
        <v>77612905</v>
      </c>
      <c r="R73" s="669">
        <v>82511116.900000006</v>
      </c>
      <c r="S73" s="672">
        <v>115492895.40000001</v>
      </c>
      <c r="T73" s="672">
        <v>117534644</v>
      </c>
      <c r="U73" s="670">
        <v>87646539</v>
      </c>
      <c r="V73" s="670">
        <v>75263475.599999994</v>
      </c>
      <c r="W73" s="670">
        <v>76439424.599999994</v>
      </c>
      <c r="X73" s="673">
        <v>96392494.599999994</v>
      </c>
      <c r="Y73" s="674">
        <v>107799386.5</v>
      </c>
      <c r="Z73" s="674">
        <v>101294384.5</v>
      </c>
      <c r="AA73" s="674">
        <v>94249504.5</v>
      </c>
      <c r="AB73" s="674">
        <v>81249103.400000006</v>
      </c>
      <c r="AC73" s="674">
        <v>65797187.899999999</v>
      </c>
      <c r="AD73" s="674">
        <v>84202644.799999997</v>
      </c>
      <c r="AE73" s="674">
        <v>101981949.40000001</v>
      </c>
      <c r="AF73" s="674">
        <v>101107267.5</v>
      </c>
      <c r="AG73" s="674">
        <v>101787007</v>
      </c>
      <c r="AH73" s="674">
        <v>71508087.599999994</v>
      </c>
      <c r="AI73" s="674">
        <v>75843136.5</v>
      </c>
      <c r="AJ73" s="675">
        <v>95938946.400000006</v>
      </c>
      <c r="AK73" s="676">
        <v>108213298.90000001</v>
      </c>
      <c r="AL73" s="677">
        <v>106871595.59999999</v>
      </c>
      <c r="AM73" s="674">
        <v>87898566.599999994</v>
      </c>
      <c r="AN73" s="674">
        <v>79028379</v>
      </c>
      <c r="AO73" s="674">
        <v>71469831.099999994</v>
      </c>
      <c r="AP73" s="674">
        <v>80045112.900000006</v>
      </c>
      <c r="AQ73" s="674">
        <v>94661343.799999997</v>
      </c>
      <c r="AR73" s="674">
        <v>114908891.90000001</v>
      </c>
      <c r="AS73" s="674">
        <v>90277274.400000006</v>
      </c>
      <c r="AT73" s="674">
        <v>66586080.700000003</v>
      </c>
      <c r="AU73" s="674">
        <v>71377668</v>
      </c>
      <c r="AV73" s="675">
        <v>92521601</v>
      </c>
      <c r="AW73" s="678">
        <v>99825785.099999994</v>
      </c>
      <c r="AX73" s="674">
        <v>87830658.200000003</v>
      </c>
      <c r="AY73" s="674">
        <v>84790575.299999997</v>
      </c>
      <c r="AZ73" s="674">
        <v>76142073.799999997</v>
      </c>
      <c r="BA73" s="674">
        <v>63076877.800000004</v>
      </c>
      <c r="BB73" s="674">
        <v>71626900.400000006</v>
      </c>
      <c r="BC73" s="674">
        <v>94410080.099999994</v>
      </c>
      <c r="BD73" s="674">
        <v>96807583.400000006</v>
      </c>
      <c r="BE73" s="674">
        <v>88189152.599999994</v>
      </c>
      <c r="BF73" s="674">
        <v>67952473.5</v>
      </c>
      <c r="BG73" s="674">
        <v>73464469.799999997</v>
      </c>
      <c r="BH73" s="673">
        <v>90506734</v>
      </c>
      <c r="BI73" s="674">
        <v>100200832</v>
      </c>
      <c r="BJ73" s="674">
        <v>81133484.924999997</v>
      </c>
      <c r="BK73" s="674">
        <v>74944760.508000001</v>
      </c>
      <c r="BL73" s="674">
        <v>69459198.446999997</v>
      </c>
      <c r="BM73" s="674">
        <v>55705578.399999999</v>
      </c>
      <c r="BN73" s="674">
        <v>69092790.669</v>
      </c>
      <c r="BO73" s="674">
        <v>98556040.659999996</v>
      </c>
      <c r="BP73" s="674">
        <v>91758007.313999996</v>
      </c>
      <c r="BQ73" s="674">
        <v>63371788.618000001</v>
      </c>
      <c r="BR73" s="222">
        <v>65341865.623999998</v>
      </c>
      <c r="BS73" s="222"/>
      <c r="BT73" s="222"/>
      <c r="BU73" s="162">
        <f t="shared" ref="BU73:CD78" si="92">O73-C73</f>
        <v>-7352170.700000003</v>
      </c>
      <c r="BV73" s="64">
        <f t="shared" si="92"/>
        <v>4779663.799999997</v>
      </c>
      <c r="BW73" s="64">
        <f t="shared" si="92"/>
        <v>8019069.799999997</v>
      </c>
      <c r="BX73" s="64">
        <f t="shared" si="92"/>
        <v>12229573.5</v>
      </c>
      <c r="BY73" s="64">
        <f t="shared" si="92"/>
        <v>16657774.900000006</v>
      </c>
      <c r="BZ73" s="64">
        <f t="shared" si="92"/>
        <v>11536677.299999997</v>
      </c>
      <c r="CA73" s="64">
        <f t="shared" si="92"/>
        <v>6219243.6000000089</v>
      </c>
      <c r="CB73" s="64">
        <f t="shared" si="92"/>
        <v>8327093.8999999985</v>
      </c>
      <c r="CC73" s="64">
        <f t="shared" si="92"/>
        <v>1462922.099999994</v>
      </c>
      <c r="CD73" s="71">
        <f t="shared" si="92"/>
        <v>-6266087.700000003</v>
      </c>
      <c r="CE73" s="210"/>
    </row>
    <row r="74" spans="1:83" x14ac:dyDescent="0.25">
      <c r="A74" s="4"/>
      <c r="B74" s="61" t="s">
        <v>42</v>
      </c>
      <c r="C74" s="668">
        <v>24733678</v>
      </c>
      <c r="D74" s="669">
        <v>22191263</v>
      </c>
      <c r="E74" s="669">
        <v>19480923</v>
      </c>
      <c r="F74" s="669">
        <v>18506169</v>
      </c>
      <c r="G74" s="669">
        <v>26156975</v>
      </c>
      <c r="H74" s="669">
        <v>27678753</v>
      </c>
      <c r="I74" s="669">
        <v>20896445</v>
      </c>
      <c r="J74" s="669">
        <v>16440868</v>
      </c>
      <c r="K74" s="669">
        <v>18954600</v>
      </c>
      <c r="L74" s="669">
        <v>25691492</v>
      </c>
      <c r="M74" s="669">
        <v>26000864</v>
      </c>
      <c r="N74" s="670">
        <v>24567516</v>
      </c>
      <c r="O74" s="671">
        <v>21947550</v>
      </c>
      <c r="P74" s="672">
        <v>22754518</v>
      </c>
      <c r="Q74" s="672">
        <v>20642726</v>
      </c>
      <c r="R74" s="669">
        <v>22566420</v>
      </c>
      <c r="S74" s="672">
        <v>31096574</v>
      </c>
      <c r="T74" s="672">
        <v>32732275</v>
      </c>
      <c r="U74" s="670">
        <v>24136438</v>
      </c>
      <c r="V74" s="670">
        <v>21648680</v>
      </c>
      <c r="W74" s="670">
        <v>22410237</v>
      </c>
      <c r="X74" s="673">
        <v>27682823</v>
      </c>
      <c r="Y74" s="674">
        <v>29955893</v>
      </c>
      <c r="Z74" s="674">
        <v>29491988</v>
      </c>
      <c r="AA74" s="674">
        <v>27941617</v>
      </c>
      <c r="AB74" s="674">
        <v>21524176</v>
      </c>
      <c r="AC74" s="674">
        <v>19063650</v>
      </c>
      <c r="AD74" s="674">
        <v>24495242</v>
      </c>
      <c r="AE74" s="674">
        <v>27828269.199999999</v>
      </c>
      <c r="AF74" s="674">
        <v>28579086.300000001</v>
      </c>
      <c r="AG74" s="674">
        <v>27947828</v>
      </c>
      <c r="AH74" s="674">
        <v>19871438</v>
      </c>
      <c r="AI74" s="674">
        <v>22175554</v>
      </c>
      <c r="AJ74" s="675">
        <v>27939952</v>
      </c>
      <c r="AK74" s="676">
        <v>30893651.199999999</v>
      </c>
      <c r="AL74" s="677">
        <v>31922185.100000001</v>
      </c>
      <c r="AM74" s="674">
        <v>26634760.899999999</v>
      </c>
      <c r="AN74" s="674">
        <v>24377072.600000001</v>
      </c>
      <c r="AO74" s="674">
        <v>22324556</v>
      </c>
      <c r="AP74" s="674">
        <v>24615662</v>
      </c>
      <c r="AQ74" s="674">
        <v>29310180</v>
      </c>
      <c r="AR74" s="674">
        <v>34984268</v>
      </c>
      <c r="AS74" s="674">
        <v>27054567</v>
      </c>
      <c r="AT74" s="674">
        <v>20909031</v>
      </c>
      <c r="AU74" s="674">
        <v>22882068</v>
      </c>
      <c r="AV74" s="675">
        <v>28949888.300000001</v>
      </c>
      <c r="AW74" s="678">
        <v>31161888.399999999</v>
      </c>
      <c r="AX74" s="674">
        <v>28510916.5</v>
      </c>
      <c r="AY74" s="674">
        <v>27194901.100000001</v>
      </c>
      <c r="AZ74" s="674">
        <v>25116450</v>
      </c>
      <c r="BA74" s="674">
        <v>20895727</v>
      </c>
      <c r="BB74" s="674">
        <v>23523357</v>
      </c>
      <c r="BC74" s="674">
        <v>30630156</v>
      </c>
      <c r="BD74" s="674">
        <v>31173885</v>
      </c>
      <c r="BE74" s="674">
        <v>28471999.300000001</v>
      </c>
      <c r="BF74" s="674">
        <v>21643991.5</v>
      </c>
      <c r="BG74" s="674">
        <v>25094983.199999999</v>
      </c>
      <c r="BH74" s="673">
        <v>29715426</v>
      </c>
      <c r="BI74" s="674">
        <v>31464091.699999999</v>
      </c>
      <c r="BJ74" s="674">
        <v>27018828.807999998</v>
      </c>
      <c r="BK74" s="674">
        <v>27525004.877999999</v>
      </c>
      <c r="BL74" s="674">
        <v>23950258.535999998</v>
      </c>
      <c r="BM74" s="674">
        <v>17969137.471999999</v>
      </c>
      <c r="BN74" s="674">
        <v>23041317.923</v>
      </c>
      <c r="BO74" s="674">
        <v>32386785.969999999</v>
      </c>
      <c r="BP74" s="674">
        <v>29643051.215999998</v>
      </c>
      <c r="BQ74" s="674">
        <v>20822045.927999999</v>
      </c>
      <c r="BR74" s="222">
        <v>21709398.725000001</v>
      </c>
      <c r="BS74" s="222"/>
      <c r="BT74" s="222"/>
      <c r="BU74" s="162">
        <f t="shared" si="92"/>
        <v>-2786128</v>
      </c>
      <c r="BV74" s="64">
        <f t="shared" si="92"/>
        <v>563255</v>
      </c>
      <c r="BW74" s="64">
        <f t="shared" si="92"/>
        <v>1161803</v>
      </c>
      <c r="BX74" s="64">
        <f t="shared" si="92"/>
        <v>4060251</v>
      </c>
      <c r="BY74" s="64">
        <f t="shared" si="92"/>
        <v>4939599</v>
      </c>
      <c r="BZ74" s="64">
        <f t="shared" si="92"/>
        <v>5053522</v>
      </c>
      <c r="CA74" s="64">
        <f t="shared" si="92"/>
        <v>3239993</v>
      </c>
      <c r="CB74" s="64">
        <f t="shared" si="92"/>
        <v>5207812</v>
      </c>
      <c r="CC74" s="64">
        <f t="shared" si="92"/>
        <v>3455637</v>
      </c>
      <c r="CD74" s="71">
        <f t="shared" si="92"/>
        <v>1991331</v>
      </c>
      <c r="CE74" s="210"/>
    </row>
    <row r="75" spans="1:83" x14ac:dyDescent="0.25">
      <c r="A75" s="4"/>
      <c r="B75" s="61" t="s">
        <v>43</v>
      </c>
      <c r="C75" s="668">
        <v>49010359.100000001</v>
      </c>
      <c r="D75" s="669">
        <v>46497752.100000001</v>
      </c>
      <c r="E75" s="669">
        <v>45411751.300000004</v>
      </c>
      <c r="F75" s="669">
        <v>45540047.399999999</v>
      </c>
      <c r="G75" s="669">
        <v>54292462</v>
      </c>
      <c r="H75" s="669">
        <v>58294150.5</v>
      </c>
      <c r="I75" s="669">
        <v>50565306.899999999</v>
      </c>
      <c r="J75" s="669">
        <v>42512727.200000003</v>
      </c>
      <c r="K75" s="669">
        <v>42654723.300000004</v>
      </c>
      <c r="L75" s="669">
        <v>50631649.599999994</v>
      </c>
      <c r="M75" s="669">
        <v>51868526.799999997</v>
      </c>
      <c r="N75" s="670">
        <v>64926622.100000001</v>
      </c>
      <c r="O75" s="671">
        <v>30403725.699999999</v>
      </c>
      <c r="P75" s="672">
        <v>40854150.5</v>
      </c>
      <c r="Q75" s="672">
        <v>37956674.700000003</v>
      </c>
      <c r="R75" s="669">
        <v>41969261.899999999</v>
      </c>
      <c r="S75" s="672">
        <v>52166672.299999997</v>
      </c>
      <c r="T75" s="672">
        <v>53119584.800000004</v>
      </c>
      <c r="U75" s="670">
        <v>47807945.300000004</v>
      </c>
      <c r="V75" s="670">
        <v>61034745.100000001</v>
      </c>
      <c r="W75" s="670">
        <v>22593882.999999996</v>
      </c>
      <c r="X75" s="673">
        <v>47328701.100000001</v>
      </c>
      <c r="Y75" s="674">
        <v>49060607.900000006</v>
      </c>
      <c r="Z75" s="674">
        <v>47737926.100000001</v>
      </c>
      <c r="AA75" s="674">
        <v>48731811.100000001</v>
      </c>
      <c r="AB75" s="674">
        <v>46659052.399999999</v>
      </c>
      <c r="AC75" s="674">
        <v>40135630.100000001</v>
      </c>
      <c r="AD75" s="674">
        <v>47553186.600000001</v>
      </c>
      <c r="AE75" s="674">
        <v>52210817</v>
      </c>
      <c r="AF75" s="674">
        <v>51887224.799999997</v>
      </c>
      <c r="AG75" s="674">
        <v>54608275.5</v>
      </c>
      <c r="AH75" s="674">
        <v>45050943.700000003</v>
      </c>
      <c r="AI75" s="674">
        <v>42362059.100000001</v>
      </c>
      <c r="AJ75" s="675">
        <v>47035653.200000003</v>
      </c>
      <c r="AK75" s="676">
        <v>51767855</v>
      </c>
      <c r="AL75" s="677">
        <v>52607146.800000012</v>
      </c>
      <c r="AM75" s="674">
        <v>48297045.100000001</v>
      </c>
      <c r="AN75" s="674">
        <v>45511332.600000009</v>
      </c>
      <c r="AO75" s="674">
        <v>44704656.100000001</v>
      </c>
      <c r="AP75" s="674">
        <v>48836317.899999999</v>
      </c>
      <c r="AQ75" s="674">
        <v>52349079.700000003</v>
      </c>
      <c r="AR75" s="674">
        <v>59545168.100000001</v>
      </c>
      <c r="AS75" s="674">
        <v>52647275.200000003</v>
      </c>
      <c r="AT75" s="674">
        <v>42094456.399999999</v>
      </c>
      <c r="AU75" s="674">
        <v>42691119.700000003</v>
      </c>
      <c r="AV75" s="675">
        <v>51781938.899999999</v>
      </c>
      <c r="AW75" s="678">
        <v>49773014.000000007</v>
      </c>
      <c r="AX75" s="674">
        <v>46982666.299999997</v>
      </c>
      <c r="AY75" s="674">
        <v>47839121.799999997</v>
      </c>
      <c r="AZ75" s="674">
        <v>46844581.899999999</v>
      </c>
      <c r="BA75" s="674">
        <v>41781367.5</v>
      </c>
      <c r="BB75" s="674">
        <v>48464461.700000003</v>
      </c>
      <c r="BC75" s="674">
        <v>53124933.899999999</v>
      </c>
      <c r="BD75" s="674">
        <v>56729294.900000006</v>
      </c>
      <c r="BE75" s="674">
        <v>52960533.700000003</v>
      </c>
      <c r="BF75" s="674">
        <v>70836407.299999997</v>
      </c>
      <c r="BG75" s="674">
        <v>17502679.699999999</v>
      </c>
      <c r="BH75" s="673">
        <v>49640113.799999997</v>
      </c>
      <c r="BI75" s="674">
        <v>51856346.799999997</v>
      </c>
      <c r="BJ75" s="674">
        <v>68927062.657000005</v>
      </c>
      <c r="BK75" s="674">
        <v>73999068.714000002</v>
      </c>
      <c r="BL75" s="674">
        <v>66965926.375</v>
      </c>
      <c r="BM75" s="674">
        <v>60304014.696999997</v>
      </c>
      <c r="BN75" s="674">
        <v>69372078.077000007</v>
      </c>
      <c r="BO75" s="674">
        <v>57939015.305</v>
      </c>
      <c r="BP75" s="674">
        <v>57890066.538000003</v>
      </c>
      <c r="BQ75" s="674">
        <v>43654589.417999998</v>
      </c>
      <c r="BR75" s="222">
        <v>48909003.120999999</v>
      </c>
      <c r="BS75" s="222"/>
      <c r="BT75" s="222"/>
      <c r="BU75" s="162">
        <f t="shared" si="92"/>
        <v>-18606633.400000002</v>
      </c>
      <c r="BV75" s="64">
        <f t="shared" si="92"/>
        <v>-5643601.6000000015</v>
      </c>
      <c r="BW75" s="64">
        <f t="shared" si="92"/>
        <v>-7455076.6000000015</v>
      </c>
      <c r="BX75" s="64">
        <f t="shared" si="92"/>
        <v>-3570785.5</v>
      </c>
      <c r="BY75" s="64">
        <f t="shared" si="92"/>
        <v>-2125789.700000003</v>
      </c>
      <c r="BZ75" s="64">
        <f t="shared" si="92"/>
        <v>-5174565.6999999955</v>
      </c>
      <c r="CA75" s="64">
        <f t="shared" si="92"/>
        <v>-2757361.599999994</v>
      </c>
      <c r="CB75" s="64">
        <f t="shared" si="92"/>
        <v>18522017.899999999</v>
      </c>
      <c r="CC75" s="64">
        <f t="shared" si="92"/>
        <v>-20060840.300000008</v>
      </c>
      <c r="CD75" s="71">
        <f t="shared" si="92"/>
        <v>-3302948.4999999925</v>
      </c>
      <c r="CE75" s="210"/>
    </row>
    <row r="76" spans="1:83" x14ac:dyDescent="0.25">
      <c r="A76" s="4"/>
      <c r="B76" s="61" t="s">
        <v>52</v>
      </c>
      <c r="C76" s="668">
        <v>134938379</v>
      </c>
      <c r="D76" s="669">
        <v>118369558</v>
      </c>
      <c r="E76" s="669">
        <v>92548109</v>
      </c>
      <c r="F76" s="669">
        <v>133425073</v>
      </c>
      <c r="G76" s="669">
        <v>138962223.09999999</v>
      </c>
      <c r="H76" s="669">
        <v>121481464.90000001</v>
      </c>
      <c r="I76" s="669">
        <v>136756616</v>
      </c>
      <c r="J76" s="669">
        <v>96347555</v>
      </c>
      <c r="K76" s="669">
        <v>132855764</v>
      </c>
      <c r="L76" s="669">
        <v>87385458.900000006</v>
      </c>
      <c r="M76" s="669">
        <v>147427782.10000002</v>
      </c>
      <c r="N76" s="670">
        <v>108870119</v>
      </c>
      <c r="O76" s="671">
        <v>114186411</v>
      </c>
      <c r="P76" s="672">
        <v>78518490</v>
      </c>
      <c r="Q76" s="672">
        <v>121862751</v>
      </c>
      <c r="R76" s="669">
        <v>99606349</v>
      </c>
      <c r="S76" s="672">
        <v>120228690</v>
      </c>
      <c r="T76" s="672">
        <v>142002459</v>
      </c>
      <c r="U76" s="670">
        <v>107639063</v>
      </c>
      <c r="V76" s="670">
        <v>99115263</v>
      </c>
      <c r="W76" s="670">
        <v>114601589</v>
      </c>
      <c r="X76" s="673">
        <v>110862844.59999999</v>
      </c>
      <c r="Y76" s="674">
        <v>110750181.40000001</v>
      </c>
      <c r="Z76" s="674">
        <v>110071930</v>
      </c>
      <c r="AA76" s="674">
        <v>111948692.2</v>
      </c>
      <c r="AB76" s="674">
        <v>114286930.8</v>
      </c>
      <c r="AC76" s="674">
        <v>99287756</v>
      </c>
      <c r="AD76" s="674">
        <v>117341408</v>
      </c>
      <c r="AE76" s="674">
        <v>121631621</v>
      </c>
      <c r="AF76" s="674">
        <v>128138203</v>
      </c>
      <c r="AG76" s="674">
        <v>140684143</v>
      </c>
      <c r="AH76" s="674">
        <v>115616789</v>
      </c>
      <c r="AI76" s="674">
        <v>115907662</v>
      </c>
      <c r="AJ76" s="675">
        <v>112097704</v>
      </c>
      <c r="AK76" s="676">
        <v>115568990</v>
      </c>
      <c r="AL76" s="677">
        <v>108399440</v>
      </c>
      <c r="AM76" s="674">
        <v>116452176</v>
      </c>
      <c r="AN76" s="674">
        <v>112958355</v>
      </c>
      <c r="AO76" s="674">
        <v>109882531</v>
      </c>
      <c r="AP76" s="674">
        <v>125001223</v>
      </c>
      <c r="AQ76" s="674">
        <v>129780291</v>
      </c>
      <c r="AR76" s="674">
        <v>134358083</v>
      </c>
      <c r="AS76" s="674">
        <v>124904611</v>
      </c>
      <c r="AT76" s="674">
        <v>113201655</v>
      </c>
      <c r="AU76" s="674">
        <v>101859859</v>
      </c>
      <c r="AV76" s="675">
        <v>118511516.7</v>
      </c>
      <c r="AW76" s="678">
        <v>104708667.59999999</v>
      </c>
      <c r="AX76" s="674">
        <v>109712826</v>
      </c>
      <c r="AY76" s="674">
        <v>107620935.09999999</v>
      </c>
      <c r="AZ76" s="674">
        <v>103152002.8</v>
      </c>
      <c r="BA76" s="674">
        <v>113958558</v>
      </c>
      <c r="BB76" s="674">
        <v>122729506</v>
      </c>
      <c r="BC76" s="674">
        <v>123252301</v>
      </c>
      <c r="BD76" s="674">
        <v>119559813.5</v>
      </c>
      <c r="BE76" s="674">
        <v>131187130.5</v>
      </c>
      <c r="BF76" s="674">
        <v>115290212.09999999</v>
      </c>
      <c r="BG76" s="674">
        <v>103675136.5</v>
      </c>
      <c r="BH76" s="673">
        <v>110130840.90000001</v>
      </c>
      <c r="BI76" s="674">
        <v>66993720.5</v>
      </c>
      <c r="BJ76" s="674">
        <v>0</v>
      </c>
      <c r="BK76" s="674">
        <v>101713659.538</v>
      </c>
      <c r="BL76" s="674">
        <v>74558595.511999995</v>
      </c>
      <c r="BM76" s="674">
        <v>73545366.789000005</v>
      </c>
      <c r="BN76" s="674">
        <v>95179048.748999998</v>
      </c>
      <c r="BO76" s="674">
        <v>118301680.567</v>
      </c>
      <c r="BP76" s="674">
        <v>118135665.89899999</v>
      </c>
      <c r="BQ76" s="674">
        <v>81212678.472000003</v>
      </c>
      <c r="BR76" s="222">
        <v>97225600.812000006</v>
      </c>
      <c r="BS76" s="222"/>
      <c r="BT76" s="222"/>
      <c r="BU76" s="162">
        <f t="shared" si="92"/>
        <v>-20751968</v>
      </c>
      <c r="BV76" s="64">
        <f t="shared" si="92"/>
        <v>-39851068</v>
      </c>
      <c r="BW76" s="64">
        <f t="shared" si="92"/>
        <v>29314642</v>
      </c>
      <c r="BX76" s="64">
        <f t="shared" si="92"/>
        <v>-33818724</v>
      </c>
      <c r="BY76" s="64">
        <f t="shared" si="92"/>
        <v>-18733533.099999994</v>
      </c>
      <c r="BZ76" s="64">
        <f t="shared" si="92"/>
        <v>20520994.099999994</v>
      </c>
      <c r="CA76" s="64">
        <f t="shared" si="92"/>
        <v>-29117553</v>
      </c>
      <c r="CB76" s="64">
        <f t="shared" si="92"/>
        <v>2767708</v>
      </c>
      <c r="CC76" s="64">
        <f t="shared" si="92"/>
        <v>-18254175</v>
      </c>
      <c r="CD76" s="71">
        <f t="shared" si="92"/>
        <v>23477385.699999988</v>
      </c>
      <c r="CE76" s="210"/>
    </row>
    <row r="77" spans="1:83" x14ac:dyDescent="0.25">
      <c r="A77" s="4"/>
      <c r="B77" s="61" t="s">
        <v>51</v>
      </c>
      <c r="C77" s="668">
        <v>2698423.1</v>
      </c>
      <c r="D77" s="669">
        <v>2252628</v>
      </c>
      <c r="E77" s="669">
        <v>2002019.3</v>
      </c>
      <c r="F77" s="669">
        <v>1792014.5</v>
      </c>
      <c r="G77" s="669">
        <v>1896300.4</v>
      </c>
      <c r="H77" s="669">
        <v>2131246.5</v>
      </c>
      <c r="I77" s="669">
        <v>2355468.9</v>
      </c>
      <c r="J77" s="669">
        <v>2727767.5999999996</v>
      </c>
      <c r="K77" s="669">
        <v>2909950.5</v>
      </c>
      <c r="L77" s="669">
        <v>3118772.1999999993</v>
      </c>
      <c r="M77" s="669">
        <v>3041753.7</v>
      </c>
      <c r="N77" s="670">
        <v>2652546.1999999997</v>
      </c>
      <c r="O77" s="671">
        <v>2553444.9</v>
      </c>
      <c r="P77" s="672">
        <v>2168686.1</v>
      </c>
      <c r="Q77" s="672">
        <v>1958265.6</v>
      </c>
      <c r="R77" s="669">
        <v>1745568.4999999998</v>
      </c>
      <c r="S77" s="672">
        <v>1838746.5</v>
      </c>
      <c r="T77" s="672">
        <v>2028709.4</v>
      </c>
      <c r="U77" s="670">
        <v>2243467.5</v>
      </c>
      <c r="V77" s="670">
        <v>2601002.2000000002</v>
      </c>
      <c r="W77" s="670">
        <v>2749644.6999999997</v>
      </c>
      <c r="X77" s="673">
        <v>2942856.7</v>
      </c>
      <c r="Y77" s="674">
        <v>2863444.9000000004</v>
      </c>
      <c r="Z77" s="674">
        <v>2413147.4</v>
      </c>
      <c r="AA77" s="674">
        <v>2349362.2999999998</v>
      </c>
      <c r="AB77" s="674">
        <v>2003276.2</v>
      </c>
      <c r="AC77" s="674">
        <v>1776633.8</v>
      </c>
      <c r="AD77" s="674">
        <v>1616335.7999999998</v>
      </c>
      <c r="AE77" s="674">
        <v>1728434.9000000001</v>
      </c>
      <c r="AF77" s="674">
        <v>1895835.2</v>
      </c>
      <c r="AG77" s="674">
        <v>2153077.2999999998</v>
      </c>
      <c r="AH77" s="674">
        <v>2487045</v>
      </c>
      <c r="AI77" s="674">
        <v>2601859.1</v>
      </c>
      <c r="AJ77" s="675">
        <v>2839295.7</v>
      </c>
      <c r="AK77" s="676">
        <v>2769641.5</v>
      </c>
      <c r="AL77" s="677">
        <v>2323195.7000000002</v>
      </c>
      <c r="AM77" s="674">
        <v>2285956.6</v>
      </c>
      <c r="AN77" s="674">
        <v>1977718.2999999998</v>
      </c>
      <c r="AO77" s="674">
        <v>1771984</v>
      </c>
      <c r="AP77" s="674">
        <v>1581452.9</v>
      </c>
      <c r="AQ77" s="674">
        <v>1700908.2000000002</v>
      </c>
      <c r="AR77" s="674">
        <v>1901940.0999999999</v>
      </c>
      <c r="AS77" s="674">
        <v>2101427.4000000004</v>
      </c>
      <c r="AT77" s="674">
        <v>2459843.1</v>
      </c>
      <c r="AU77" s="674">
        <v>2585339.9000000004</v>
      </c>
      <c r="AV77" s="675">
        <v>2515229.2999999998</v>
      </c>
      <c r="AW77" s="678">
        <v>1582461.4000000001</v>
      </c>
      <c r="AX77" s="674">
        <v>3705109.5</v>
      </c>
      <c r="AY77" s="674">
        <v>1205265.3</v>
      </c>
      <c r="AZ77" s="674">
        <v>2039151.5</v>
      </c>
      <c r="BA77" s="674">
        <v>1743221.0999999999</v>
      </c>
      <c r="BB77" s="674">
        <v>1787863.8</v>
      </c>
      <c r="BC77" s="674">
        <v>-2519054.7999999998</v>
      </c>
      <c r="BD77" s="674">
        <v>6190119.9000000004</v>
      </c>
      <c r="BE77" s="674">
        <v>2594358.0000000005</v>
      </c>
      <c r="BF77" s="674">
        <v>2237661.9</v>
      </c>
      <c r="BG77" s="674">
        <v>2454771.7000000002</v>
      </c>
      <c r="BH77" s="673">
        <v>-6517602.2000000002</v>
      </c>
      <c r="BI77" s="674">
        <v>12188915</v>
      </c>
      <c r="BJ77" s="674">
        <v>5354959.2680000002</v>
      </c>
      <c r="BK77" s="674">
        <v>544793.34400000004</v>
      </c>
      <c r="BL77" s="674">
        <v>497037.65</v>
      </c>
      <c r="BM77" s="674">
        <v>399392.962</v>
      </c>
      <c r="BN77" s="674">
        <v>393540.76699999999</v>
      </c>
      <c r="BO77" s="674">
        <v>418085.17200000002</v>
      </c>
      <c r="BP77" s="674">
        <v>396526.859</v>
      </c>
      <c r="BQ77" s="674">
        <v>346891.84899999999</v>
      </c>
      <c r="BR77" s="222">
        <v>453036.31199999998</v>
      </c>
      <c r="BS77" s="222"/>
      <c r="BT77" s="222"/>
      <c r="BU77" s="162">
        <f t="shared" si="92"/>
        <v>-144978.20000000019</v>
      </c>
      <c r="BV77" s="64">
        <f t="shared" si="92"/>
        <v>-83941.899999999907</v>
      </c>
      <c r="BW77" s="64">
        <f t="shared" si="92"/>
        <v>-43753.699999999953</v>
      </c>
      <c r="BX77" s="64">
        <f t="shared" si="92"/>
        <v>-46446.000000000233</v>
      </c>
      <c r="BY77" s="64">
        <f t="shared" si="92"/>
        <v>-57553.899999999907</v>
      </c>
      <c r="BZ77" s="64">
        <f t="shared" si="92"/>
        <v>-102537.10000000009</v>
      </c>
      <c r="CA77" s="64">
        <f t="shared" si="92"/>
        <v>-112001.39999999991</v>
      </c>
      <c r="CB77" s="64">
        <f t="shared" si="92"/>
        <v>-126765.39999999944</v>
      </c>
      <c r="CC77" s="64">
        <f t="shared" si="92"/>
        <v>-160305.80000000028</v>
      </c>
      <c r="CD77" s="71">
        <f t="shared" si="92"/>
        <v>-175915.49999999907</v>
      </c>
      <c r="CE77" s="210"/>
    </row>
    <row r="78" spans="1:83" ht="15.75" thickBot="1" x14ac:dyDescent="0.3">
      <c r="A78" s="4"/>
      <c r="B78" s="80" t="s">
        <v>46</v>
      </c>
      <c r="C78" s="668">
        <v>300498688.20000005</v>
      </c>
      <c r="D78" s="669">
        <v>267587875.5</v>
      </c>
      <c r="E78" s="669">
        <v>229036637.80000001</v>
      </c>
      <c r="F78" s="669">
        <v>269544847.30000001</v>
      </c>
      <c r="G78" s="669">
        <v>320143081</v>
      </c>
      <c r="H78" s="669">
        <v>315583581.60000002</v>
      </c>
      <c r="I78" s="669">
        <v>292001132.19999993</v>
      </c>
      <c r="J78" s="669">
        <v>224965299.49999997</v>
      </c>
      <c r="K78" s="669">
        <v>272351540.30000001</v>
      </c>
      <c r="L78" s="669">
        <v>269485955</v>
      </c>
      <c r="M78" s="669">
        <v>330937059.40000004</v>
      </c>
      <c r="N78" s="670">
        <v>293838328.69999999</v>
      </c>
      <c r="O78" s="671">
        <v>250856809.90000001</v>
      </c>
      <c r="P78" s="669">
        <v>227352182.79999998</v>
      </c>
      <c r="Q78" s="672">
        <f>SUM(Q73:Q77)</f>
        <v>260033322.29999998</v>
      </c>
      <c r="R78" s="672">
        <f>SUM(R73:R77)</f>
        <v>248398716.30000001</v>
      </c>
      <c r="S78" s="672">
        <f>SUM(S73:S77)</f>
        <v>320823578.19999999</v>
      </c>
      <c r="T78" s="672">
        <f>SUM(T73:T77)</f>
        <v>347417672.19999999</v>
      </c>
      <c r="U78" s="670">
        <v>269473452.80000001</v>
      </c>
      <c r="V78" s="670">
        <v>259663165.89999998</v>
      </c>
      <c r="W78" s="670">
        <v>238794778.29999998</v>
      </c>
      <c r="X78" s="673">
        <f>SUM(X73:X77)</f>
        <v>285209719.99999994</v>
      </c>
      <c r="Y78" s="674">
        <v>300429513.69999999</v>
      </c>
      <c r="Z78" s="674">
        <v>291009376</v>
      </c>
      <c r="AA78" s="674">
        <v>285220987.10000002</v>
      </c>
      <c r="AB78" s="674">
        <v>265722538.80000001</v>
      </c>
      <c r="AC78" s="674">
        <v>226060857.80000001</v>
      </c>
      <c r="AD78" s="674">
        <f>SUM(AD73:AD77)</f>
        <v>275208817.19999999</v>
      </c>
      <c r="AE78" s="674">
        <f>SUM(AE73:AE77)</f>
        <v>305381091.5</v>
      </c>
      <c r="AF78" s="674">
        <f t="shared" ref="AF78" si="93">SUM(AF73:AF77)</f>
        <v>311607616.80000001</v>
      </c>
      <c r="AG78" s="674">
        <f t="shared" ref="AG78" si="94">SUM(AG73:AG77)</f>
        <v>327180330.80000001</v>
      </c>
      <c r="AH78" s="674">
        <v>254534303.30000001</v>
      </c>
      <c r="AI78" s="674">
        <f t="shared" ref="AI78" si="95">SUM(AI73:AI77)</f>
        <v>258890270.69999999</v>
      </c>
      <c r="AJ78" s="675">
        <v>285851551.30000001</v>
      </c>
      <c r="AK78" s="676">
        <v>309213436.60000002</v>
      </c>
      <c r="AL78" s="677">
        <f t="shared" ref="AL78" si="96">SUM(AL73:AL77)</f>
        <v>302123563.19999999</v>
      </c>
      <c r="AM78" s="674">
        <v>281568505.20000005</v>
      </c>
      <c r="AN78" s="674">
        <v>263852857.5</v>
      </c>
      <c r="AO78" s="674">
        <v>250153558.19999999</v>
      </c>
      <c r="AP78" s="674">
        <f t="shared" ref="AP78" si="97">SUM(AP73:AP77)</f>
        <v>280079768.69999999</v>
      </c>
      <c r="AQ78" s="674">
        <v>307801802.69999999</v>
      </c>
      <c r="AR78" s="674">
        <v>345698351.10000002</v>
      </c>
      <c r="AS78" s="674">
        <v>296985155</v>
      </c>
      <c r="AT78" s="674">
        <v>245251066.19999999</v>
      </c>
      <c r="AU78" s="674">
        <v>241396054.59999999</v>
      </c>
      <c r="AV78" s="675">
        <v>294280174.19999999</v>
      </c>
      <c r="AW78" s="678">
        <v>287051816.5</v>
      </c>
      <c r="AX78" s="674">
        <v>276742176.5</v>
      </c>
      <c r="AY78" s="674">
        <v>268650798.59999996</v>
      </c>
      <c r="AZ78" s="674">
        <v>253294260</v>
      </c>
      <c r="BA78" s="674">
        <v>241455751.40000001</v>
      </c>
      <c r="BB78" s="674">
        <f t="shared" ref="BB78" si="98">SUM(BB73:BB77)</f>
        <v>268132088.90000004</v>
      </c>
      <c r="BC78" s="674">
        <v>298898416.19999999</v>
      </c>
      <c r="BD78" s="674">
        <v>310460696.69999999</v>
      </c>
      <c r="BE78" s="674">
        <v>303403174.10000002</v>
      </c>
      <c r="BF78" s="674">
        <v>277960746.29999995</v>
      </c>
      <c r="BG78" s="674">
        <v>222192040.89999998</v>
      </c>
      <c r="BH78" s="673">
        <v>273475512.50000006</v>
      </c>
      <c r="BI78" s="674">
        <v>262703906</v>
      </c>
      <c r="BJ78" s="674">
        <v>182434335.65799999</v>
      </c>
      <c r="BK78" s="674">
        <v>278727286.98199999</v>
      </c>
      <c r="BL78" s="674">
        <v>235431016.52000001</v>
      </c>
      <c r="BM78" s="674">
        <v>207923490.31999999</v>
      </c>
      <c r="BN78" s="674">
        <v>257078776.18500003</v>
      </c>
      <c r="BO78" s="674">
        <v>307601607.67399997</v>
      </c>
      <c r="BP78" s="674">
        <v>297823317.82600003</v>
      </c>
      <c r="BQ78" s="674">
        <v>209407994.285</v>
      </c>
      <c r="BR78" s="222">
        <v>233638904.59400001</v>
      </c>
      <c r="BS78" s="222"/>
      <c r="BT78" s="222"/>
      <c r="BU78" s="162">
        <f t="shared" si="92"/>
        <v>-49641878.300000042</v>
      </c>
      <c r="BV78" s="64">
        <f t="shared" si="92"/>
        <v>-40235692.700000018</v>
      </c>
      <c r="BW78" s="64">
        <f t="shared" si="92"/>
        <v>30996684.49999997</v>
      </c>
      <c r="BX78" s="64">
        <f t="shared" si="92"/>
        <v>-21146131</v>
      </c>
      <c r="BY78" s="64">
        <f t="shared" si="92"/>
        <v>680497.19999998808</v>
      </c>
      <c r="BZ78" s="64">
        <f t="shared" si="92"/>
        <v>31834090.599999964</v>
      </c>
      <c r="CA78" s="64">
        <f t="shared" si="92"/>
        <v>-22527679.399999917</v>
      </c>
      <c r="CB78" s="64">
        <f t="shared" si="92"/>
        <v>34697866.400000006</v>
      </c>
      <c r="CC78" s="64">
        <f t="shared" si="92"/>
        <v>-33556762.00000003</v>
      </c>
      <c r="CD78" s="71">
        <f t="shared" si="92"/>
        <v>15723764.99999994</v>
      </c>
      <c r="CE78" s="210"/>
    </row>
    <row r="79" spans="1:83" x14ac:dyDescent="0.25">
      <c r="A79" s="4">
        <v>11</v>
      </c>
      <c r="B79" s="79" t="s">
        <v>39</v>
      </c>
      <c r="C79" s="679"/>
      <c r="D79" s="680"/>
      <c r="E79" s="680"/>
      <c r="F79" s="680"/>
      <c r="G79" s="680"/>
      <c r="H79" s="680"/>
      <c r="I79" s="680"/>
      <c r="J79" s="680"/>
      <c r="K79" s="680"/>
      <c r="L79" s="680"/>
      <c r="M79" s="680"/>
      <c r="N79" s="681"/>
      <c r="O79" s="682"/>
      <c r="P79" s="680"/>
      <c r="Q79" s="683"/>
      <c r="R79" s="680"/>
      <c r="S79" s="683"/>
      <c r="T79" s="680"/>
      <c r="U79" s="681"/>
      <c r="V79" s="681"/>
      <c r="W79" s="681"/>
      <c r="X79" s="684"/>
      <c r="Y79" s="685"/>
      <c r="Z79" s="685"/>
      <c r="AA79" s="685"/>
      <c r="AB79" s="685"/>
      <c r="AC79" s="685"/>
      <c r="AD79" s="685"/>
      <c r="AE79" s="685"/>
      <c r="AF79" s="685"/>
      <c r="AG79" s="685"/>
      <c r="AH79" s="685"/>
      <c r="AI79" s="685"/>
      <c r="AJ79" s="686"/>
      <c r="AK79" s="687"/>
      <c r="AL79" s="688"/>
      <c r="AM79" s="685"/>
      <c r="AN79" s="685"/>
      <c r="AO79" s="685"/>
      <c r="AP79" s="685"/>
      <c r="AQ79" s="685"/>
      <c r="AR79" s="685"/>
      <c r="AS79" s="685"/>
      <c r="AT79" s="685"/>
      <c r="AU79" s="685"/>
      <c r="AV79" s="686"/>
      <c r="AW79" s="689"/>
      <c r="AX79" s="685"/>
      <c r="AY79" s="685"/>
      <c r="AZ79" s="685"/>
      <c r="BA79" s="685"/>
      <c r="BB79" s="685"/>
      <c r="BC79" s="685"/>
      <c r="BD79" s="685"/>
      <c r="BE79" s="685"/>
      <c r="BF79" s="685"/>
      <c r="BG79" s="685"/>
      <c r="BH79" s="684"/>
      <c r="BI79" s="685"/>
      <c r="BJ79" s="685"/>
      <c r="BK79" s="685"/>
      <c r="BL79" s="685"/>
      <c r="BM79" s="685"/>
      <c r="BN79" s="685"/>
      <c r="BO79" s="685"/>
      <c r="BP79" s="685"/>
      <c r="BQ79" s="685"/>
      <c r="BR79" s="223"/>
      <c r="BS79" s="223"/>
      <c r="BT79" s="223"/>
      <c r="BU79" s="164"/>
      <c r="BV79" s="68"/>
      <c r="BW79" s="68"/>
      <c r="BX79" s="68"/>
      <c r="BY79" s="68"/>
      <c r="BZ79" s="68"/>
      <c r="CA79" s="68"/>
      <c r="CB79" s="68"/>
      <c r="CC79" s="68"/>
      <c r="CD79" s="74"/>
      <c r="CE79" s="211"/>
    </row>
    <row r="80" spans="1:83" x14ac:dyDescent="0.25">
      <c r="A80" s="4"/>
      <c r="B80" s="61" t="s">
        <v>41</v>
      </c>
      <c r="C80" s="105">
        <v>18131782.259999998</v>
      </c>
      <c r="D80" s="89">
        <v>15955384.940000001</v>
      </c>
      <c r="E80" s="89">
        <v>14300179.5</v>
      </c>
      <c r="F80" s="89">
        <v>14585851.369999999</v>
      </c>
      <c r="G80" s="89">
        <v>19502831.130000003</v>
      </c>
      <c r="H80" s="89">
        <v>20228012.870000001</v>
      </c>
      <c r="I80" s="89">
        <v>15675682.640000001</v>
      </c>
      <c r="J80" s="89">
        <v>12826482.649999999</v>
      </c>
      <c r="K80" s="89">
        <v>14248069.289999999</v>
      </c>
      <c r="L80" s="89">
        <v>19110938.120000001</v>
      </c>
      <c r="M80" s="89">
        <v>19722828.920000002</v>
      </c>
      <c r="N80" s="93">
        <v>18613480.169999998</v>
      </c>
      <c r="O80" s="138">
        <v>16197620.08</v>
      </c>
      <c r="P80" s="690">
        <v>16594856.83</v>
      </c>
      <c r="Q80" s="690">
        <v>15451477.6</v>
      </c>
      <c r="R80" s="89">
        <v>16599554.73</v>
      </c>
      <c r="S80" s="690">
        <v>21992782.539999999</v>
      </c>
      <c r="T80" s="690">
        <v>21560172.669999998</v>
      </c>
      <c r="U80" s="93">
        <v>15942213.600000001</v>
      </c>
      <c r="V80" s="93">
        <v>13808136.819999998</v>
      </c>
      <c r="W80" s="93">
        <v>14053207.280000001</v>
      </c>
      <c r="X80" s="691">
        <v>17437533.350000001</v>
      </c>
      <c r="Y80" s="692">
        <v>20249605.16</v>
      </c>
      <c r="Z80" s="692">
        <v>19851067.789999999</v>
      </c>
      <c r="AA80" s="692">
        <v>18230748.620000001</v>
      </c>
      <c r="AB80" s="692">
        <v>16459643.82</v>
      </c>
      <c r="AC80" s="692">
        <v>13808788.58</v>
      </c>
      <c r="AD80" s="692">
        <v>17549507.199999999</v>
      </c>
      <c r="AE80" s="692">
        <v>20345268.100000001</v>
      </c>
      <c r="AF80" s="692">
        <v>19788490.960000001</v>
      </c>
      <c r="AG80" s="692">
        <v>19695337.57</v>
      </c>
      <c r="AH80" s="692">
        <v>14176522.16</v>
      </c>
      <c r="AI80" s="692">
        <v>15087700.73</v>
      </c>
      <c r="AJ80" s="693">
        <v>18720847.240000002</v>
      </c>
      <c r="AK80" s="694">
        <v>23208925.039999999</v>
      </c>
      <c r="AL80" s="695">
        <v>24691783.34</v>
      </c>
      <c r="AM80" s="692">
        <v>20157282.02</v>
      </c>
      <c r="AN80" s="692">
        <v>18346713.68</v>
      </c>
      <c r="AO80" s="692">
        <v>16754579.130000001</v>
      </c>
      <c r="AP80" s="692">
        <v>18781673.079999998</v>
      </c>
      <c r="AQ80" s="692">
        <v>23356288.59</v>
      </c>
      <c r="AR80" s="692">
        <v>28626834.68</v>
      </c>
      <c r="AS80" s="692">
        <v>22484260.280000001</v>
      </c>
      <c r="AT80" s="692">
        <v>16859938.609999999</v>
      </c>
      <c r="AU80" s="692">
        <v>18179422.48</v>
      </c>
      <c r="AV80" s="693">
        <v>23080702.09</v>
      </c>
      <c r="AW80" s="696">
        <v>27774454.199999999</v>
      </c>
      <c r="AX80" s="692">
        <v>26764093.07</v>
      </c>
      <c r="AY80" s="692">
        <v>25790374.140000001</v>
      </c>
      <c r="AZ80" s="692">
        <v>23174250.57</v>
      </c>
      <c r="BA80" s="692">
        <v>19463813.990000002</v>
      </c>
      <c r="BB80" s="692">
        <v>22072155.370000001</v>
      </c>
      <c r="BC80" s="692">
        <v>26313963.57</v>
      </c>
      <c r="BD80" s="692">
        <v>24999982.399999999</v>
      </c>
      <c r="BE80" s="692">
        <v>22852357.850000001</v>
      </c>
      <c r="BF80" s="692">
        <v>17895289.440000001</v>
      </c>
      <c r="BG80" s="692">
        <v>19447944.52</v>
      </c>
      <c r="BH80" s="691">
        <v>23428595.970000003</v>
      </c>
      <c r="BI80" s="692">
        <v>27054861.079999998</v>
      </c>
      <c r="BJ80" s="692">
        <v>30565359.57</v>
      </c>
      <c r="BK80" s="692">
        <v>27052155.809999999</v>
      </c>
      <c r="BL80" s="692">
        <v>24755603.530000001</v>
      </c>
      <c r="BM80" s="692">
        <v>19710517.449999999</v>
      </c>
      <c r="BN80" s="692">
        <v>24158780.75</v>
      </c>
      <c r="BO80" s="692">
        <v>34909711.75</v>
      </c>
      <c r="BP80" s="692">
        <v>32534286.350000001</v>
      </c>
      <c r="BQ80" s="692">
        <v>22130865.489999998</v>
      </c>
      <c r="BR80" s="224">
        <v>23286661.73</v>
      </c>
      <c r="BS80" s="224"/>
      <c r="BT80" s="224"/>
      <c r="BU80" s="164">
        <f t="shared" ref="BU80:CD85" si="99">O80-C80</f>
        <v>-1934162.1799999978</v>
      </c>
      <c r="BV80" s="68">
        <f t="shared" si="99"/>
        <v>639471.88999999873</v>
      </c>
      <c r="BW80" s="68">
        <f t="shared" si="99"/>
        <v>1151298.0999999996</v>
      </c>
      <c r="BX80" s="68">
        <f t="shared" si="99"/>
        <v>2013703.3600000013</v>
      </c>
      <c r="BY80" s="68">
        <f t="shared" si="99"/>
        <v>2489951.4099999964</v>
      </c>
      <c r="BZ80" s="68">
        <f t="shared" si="99"/>
        <v>1332159.799999997</v>
      </c>
      <c r="CA80" s="68">
        <f t="shared" si="99"/>
        <v>266530.96000000089</v>
      </c>
      <c r="CB80" s="68">
        <f t="shared" si="99"/>
        <v>981654.16999999993</v>
      </c>
      <c r="CC80" s="68">
        <f t="shared" si="99"/>
        <v>-194862.00999999791</v>
      </c>
      <c r="CD80" s="74">
        <f t="shared" si="99"/>
        <v>-1673404.7699999996</v>
      </c>
      <c r="CE80" s="211"/>
    </row>
    <row r="81" spans="1:83" x14ac:dyDescent="0.25">
      <c r="A81" s="4"/>
      <c r="B81" s="61" t="s">
        <v>42</v>
      </c>
      <c r="C81" s="105">
        <v>2763737.7</v>
      </c>
      <c r="D81" s="89">
        <v>2493877.5</v>
      </c>
      <c r="E81" s="89">
        <v>2198780.27</v>
      </c>
      <c r="F81" s="89">
        <v>2110786.67</v>
      </c>
      <c r="G81" s="89">
        <v>2825815.05</v>
      </c>
      <c r="H81" s="89">
        <v>2916943.1799999997</v>
      </c>
      <c r="I81" s="89">
        <v>2223325.12</v>
      </c>
      <c r="J81" s="89">
        <v>1764045.23</v>
      </c>
      <c r="K81" s="89">
        <v>2014574.8599999999</v>
      </c>
      <c r="L81" s="89">
        <v>2671520.44</v>
      </c>
      <c r="M81" s="89">
        <v>2834771.17</v>
      </c>
      <c r="N81" s="93">
        <v>2790901.0999999996</v>
      </c>
      <c r="O81" s="138">
        <v>2455944.8200000003</v>
      </c>
      <c r="P81" s="690">
        <v>2595685.38</v>
      </c>
      <c r="Q81" s="690">
        <v>2336997.8200000003</v>
      </c>
      <c r="R81" s="89">
        <v>2567534.4300000002</v>
      </c>
      <c r="S81" s="690">
        <v>3329691.65</v>
      </c>
      <c r="T81" s="690">
        <v>3374359.33</v>
      </c>
      <c r="U81" s="93">
        <v>2510232.7799999998</v>
      </c>
      <c r="V81" s="93">
        <v>2244752.5699999998</v>
      </c>
      <c r="W81" s="93">
        <v>2339885.87</v>
      </c>
      <c r="X81" s="691">
        <v>2828234.46</v>
      </c>
      <c r="Y81" s="692">
        <v>3226359.55</v>
      </c>
      <c r="Z81" s="692">
        <v>3310371.13</v>
      </c>
      <c r="AA81" s="692">
        <v>3103295.2399999998</v>
      </c>
      <c r="AB81" s="692">
        <v>2514638.0500000003</v>
      </c>
      <c r="AC81" s="692">
        <v>2316840.2999999998</v>
      </c>
      <c r="AD81" s="692">
        <v>2944405</v>
      </c>
      <c r="AE81" s="692">
        <v>3232538.9299999997</v>
      </c>
      <c r="AF81" s="692">
        <v>3282517.9699999997</v>
      </c>
      <c r="AG81" s="692">
        <v>3178967.65</v>
      </c>
      <c r="AH81" s="692">
        <v>2324880.9900000002</v>
      </c>
      <c r="AI81" s="692">
        <v>2597353.1100000003</v>
      </c>
      <c r="AJ81" s="693">
        <v>3217402.16</v>
      </c>
      <c r="AK81" s="694">
        <v>3977454.51</v>
      </c>
      <c r="AL81" s="695">
        <v>4396985.57</v>
      </c>
      <c r="AM81" s="692">
        <v>3653013.1399999997</v>
      </c>
      <c r="AN81" s="692">
        <v>3370853.19</v>
      </c>
      <c r="AO81" s="692">
        <v>3105425.55</v>
      </c>
      <c r="AP81" s="692">
        <v>3424807.4800000004</v>
      </c>
      <c r="AQ81" s="692">
        <v>4235965.82</v>
      </c>
      <c r="AR81" s="692">
        <v>5079988.26</v>
      </c>
      <c r="AS81" s="692">
        <v>3960405.1599999997</v>
      </c>
      <c r="AT81" s="692">
        <v>3111143.17</v>
      </c>
      <c r="AU81" s="692">
        <v>3414210.8800000004</v>
      </c>
      <c r="AV81" s="693">
        <v>4255789.1499999994</v>
      </c>
      <c r="AW81" s="696">
        <v>4887440.53</v>
      </c>
      <c r="AX81" s="692">
        <v>4696580.46</v>
      </c>
      <c r="AY81" s="692">
        <v>4481300.97</v>
      </c>
      <c r="AZ81" s="692">
        <v>4132606.46</v>
      </c>
      <c r="BA81" s="692">
        <v>3476448.58</v>
      </c>
      <c r="BB81" s="692">
        <v>3898669.89</v>
      </c>
      <c r="BC81" s="692">
        <v>4698646.0600000005</v>
      </c>
      <c r="BD81" s="692">
        <v>4585161.55</v>
      </c>
      <c r="BE81" s="692">
        <v>4200711.7299999995</v>
      </c>
      <c r="BF81" s="692">
        <v>3248745.1199999996</v>
      </c>
      <c r="BG81" s="692">
        <v>3770713.74</v>
      </c>
      <c r="BH81" s="691">
        <v>4365341.84</v>
      </c>
      <c r="BI81" s="692">
        <v>4869165.53</v>
      </c>
      <c r="BJ81" s="692">
        <v>5620340.5199999996</v>
      </c>
      <c r="BK81" s="692">
        <v>5704274.1799999997</v>
      </c>
      <c r="BL81" s="692">
        <v>4967121.09</v>
      </c>
      <c r="BM81" s="692">
        <v>3704725.65</v>
      </c>
      <c r="BN81" s="692">
        <v>4789669.0599999996</v>
      </c>
      <c r="BO81" s="692">
        <v>6689714.8200000003</v>
      </c>
      <c r="BP81" s="692">
        <v>6105903.6399999997</v>
      </c>
      <c r="BQ81" s="692">
        <v>4153293.16</v>
      </c>
      <c r="BR81" s="224">
        <v>4514926.05</v>
      </c>
      <c r="BS81" s="224"/>
      <c r="BT81" s="224"/>
      <c r="BU81" s="164">
        <f t="shared" si="99"/>
        <v>-307792.87999999989</v>
      </c>
      <c r="BV81" s="68">
        <f t="shared" si="99"/>
        <v>101807.87999999989</v>
      </c>
      <c r="BW81" s="68">
        <f t="shared" si="99"/>
        <v>138217.55000000028</v>
      </c>
      <c r="BX81" s="68">
        <f t="shared" si="99"/>
        <v>456747.76000000024</v>
      </c>
      <c r="BY81" s="68">
        <f t="shared" si="99"/>
        <v>503876.60000000009</v>
      </c>
      <c r="BZ81" s="68">
        <f t="shared" si="99"/>
        <v>457416.15000000037</v>
      </c>
      <c r="CA81" s="68">
        <f t="shared" si="99"/>
        <v>286907.65999999968</v>
      </c>
      <c r="CB81" s="68">
        <f t="shared" si="99"/>
        <v>480707.33999999985</v>
      </c>
      <c r="CC81" s="68">
        <f t="shared" si="99"/>
        <v>325311.01000000024</v>
      </c>
      <c r="CD81" s="74">
        <f t="shared" si="99"/>
        <v>156714.02000000002</v>
      </c>
      <c r="CE81" s="211"/>
    </row>
    <row r="82" spans="1:83" x14ac:dyDescent="0.25">
      <c r="A82" s="4"/>
      <c r="B82" s="61" t="s">
        <v>43</v>
      </c>
      <c r="C82" s="105">
        <v>7076688.2700000005</v>
      </c>
      <c r="D82" s="89">
        <v>6737025.9100000001</v>
      </c>
      <c r="E82" s="89">
        <v>6524489.0299999993</v>
      </c>
      <c r="F82" s="89">
        <v>6603940.7000000002</v>
      </c>
      <c r="G82" s="89">
        <v>7391522.2199999988</v>
      </c>
      <c r="H82" s="89">
        <v>7659433.7699999986</v>
      </c>
      <c r="I82" s="89">
        <v>6791021.5100000007</v>
      </c>
      <c r="J82" s="89">
        <v>5909095.5499999998</v>
      </c>
      <c r="K82" s="89">
        <v>5756507.1699999999</v>
      </c>
      <c r="L82" s="89">
        <v>6371173.3999999994</v>
      </c>
      <c r="M82" s="89">
        <v>6617475.9300000006</v>
      </c>
      <c r="N82" s="93">
        <v>8831183.4000000004</v>
      </c>
      <c r="O82" s="138">
        <v>3926581.29</v>
      </c>
      <c r="P82" s="690">
        <v>5500969.0699999994</v>
      </c>
      <c r="Q82" s="690">
        <v>5114683.17</v>
      </c>
      <c r="R82" s="89">
        <v>5858819.0599999996</v>
      </c>
      <c r="S82" s="690">
        <v>6486747.7800000003</v>
      </c>
      <c r="T82" s="690">
        <v>6263109.54</v>
      </c>
      <c r="U82" s="93">
        <v>5705178.6199999992</v>
      </c>
      <c r="V82" s="93">
        <v>5793736.2199999997</v>
      </c>
      <c r="W82" s="93">
        <v>4535124.04</v>
      </c>
      <c r="X82" s="691">
        <v>5499224.629999999</v>
      </c>
      <c r="Y82" s="692">
        <v>5983009.5900000008</v>
      </c>
      <c r="Z82" s="692">
        <v>5912188.2000000002</v>
      </c>
      <c r="AA82" s="692">
        <v>5597968.3599999994</v>
      </c>
      <c r="AB82" s="692">
        <v>5860710.4899999984</v>
      </c>
      <c r="AC82" s="692">
        <v>5651594.5499999998</v>
      </c>
      <c r="AD82" s="692">
        <v>6626571.6099999994</v>
      </c>
      <c r="AE82" s="692">
        <v>7861386</v>
      </c>
      <c r="AF82" s="692">
        <v>6234198.4399999995</v>
      </c>
      <c r="AG82" s="692">
        <v>7151696.8799999999</v>
      </c>
      <c r="AH82" s="692">
        <v>6299537.1299999999</v>
      </c>
      <c r="AI82" s="692">
        <v>5892566.7800000003</v>
      </c>
      <c r="AJ82" s="693">
        <v>6171292.6199999992</v>
      </c>
      <c r="AK82" s="694">
        <v>7114349.1400000006</v>
      </c>
      <c r="AL82" s="695">
        <v>7648158.1699999999</v>
      </c>
      <c r="AM82" s="692">
        <v>7241412.7800000003</v>
      </c>
      <c r="AN82" s="692">
        <v>6961445.1900000004</v>
      </c>
      <c r="AO82" s="692">
        <v>7022628.8100000005</v>
      </c>
      <c r="AP82" s="692">
        <v>7628324.2599999988</v>
      </c>
      <c r="AQ82" s="692">
        <v>8344191.3700000001</v>
      </c>
      <c r="AR82" s="692">
        <v>9326356.2300000004</v>
      </c>
      <c r="AS82" s="692">
        <v>8525580.4800000004</v>
      </c>
      <c r="AT82" s="692">
        <v>7187074.9100000001</v>
      </c>
      <c r="AU82" s="692">
        <v>7140234.8600000003</v>
      </c>
      <c r="AV82" s="693">
        <v>8165419.2599999988</v>
      </c>
      <c r="AW82" s="696">
        <v>8746668.1300000008</v>
      </c>
      <c r="AX82" s="692">
        <v>9387151.2000000011</v>
      </c>
      <c r="AY82" s="692">
        <v>9178581.5399999991</v>
      </c>
      <c r="AZ82" s="692">
        <v>8939571.5500000007</v>
      </c>
      <c r="BA82" s="692">
        <v>8074188.4400000004</v>
      </c>
      <c r="BB82" s="692">
        <v>8993885.6500000022</v>
      </c>
      <c r="BC82" s="692">
        <v>9114722.629999999</v>
      </c>
      <c r="BD82" s="692">
        <v>8905126.1899999995</v>
      </c>
      <c r="BE82" s="692">
        <v>8472198.370000001</v>
      </c>
      <c r="BF82" s="692">
        <v>8287313.5799999991</v>
      </c>
      <c r="BG82" s="692">
        <v>6464562.1699999999</v>
      </c>
      <c r="BH82" s="691">
        <v>7692124.8699999992</v>
      </c>
      <c r="BI82" s="692">
        <v>8459981.870000001</v>
      </c>
      <c r="BJ82" s="692">
        <v>15342866.699999999</v>
      </c>
      <c r="BK82" s="692">
        <v>16945078.719999999</v>
      </c>
      <c r="BL82" s="692">
        <v>15852155.27</v>
      </c>
      <c r="BM82" s="692">
        <v>15095924.76</v>
      </c>
      <c r="BN82" s="692">
        <v>16748787.880000001</v>
      </c>
      <c r="BO82" s="692">
        <v>14113527.4</v>
      </c>
      <c r="BP82" s="692">
        <v>13517439.33</v>
      </c>
      <c r="BQ82" s="692">
        <v>10285450.810000001</v>
      </c>
      <c r="BR82" s="224">
        <v>11896457.359999999</v>
      </c>
      <c r="BS82" s="224"/>
      <c r="BT82" s="224"/>
      <c r="BU82" s="164">
        <f t="shared" si="99"/>
        <v>-3150106.9800000004</v>
      </c>
      <c r="BV82" s="68">
        <f t="shared" si="99"/>
        <v>-1236056.8400000008</v>
      </c>
      <c r="BW82" s="68">
        <f t="shared" si="99"/>
        <v>-1409805.8599999994</v>
      </c>
      <c r="BX82" s="68">
        <f t="shared" si="99"/>
        <v>-745121.6400000006</v>
      </c>
      <c r="BY82" s="68">
        <f t="shared" si="99"/>
        <v>-904774.43999999855</v>
      </c>
      <c r="BZ82" s="68">
        <f t="shared" si="99"/>
        <v>-1396324.2299999986</v>
      </c>
      <c r="CA82" s="68">
        <f t="shared" si="99"/>
        <v>-1085842.8900000015</v>
      </c>
      <c r="CB82" s="68">
        <f t="shared" si="99"/>
        <v>-115359.33000000007</v>
      </c>
      <c r="CC82" s="68">
        <f t="shared" si="99"/>
        <v>-1221383.1299999999</v>
      </c>
      <c r="CD82" s="74">
        <f t="shared" si="99"/>
        <v>-871948.77000000048</v>
      </c>
      <c r="CE82" s="211"/>
    </row>
    <row r="83" spans="1:83" x14ac:dyDescent="0.25">
      <c r="A83" s="4"/>
      <c r="B83" s="61" t="s">
        <v>52</v>
      </c>
      <c r="C83" s="105">
        <v>10186899.309999999</v>
      </c>
      <c r="D83" s="89">
        <v>8549460.4800000004</v>
      </c>
      <c r="E83" s="89">
        <v>6975859.1299999999</v>
      </c>
      <c r="F83" s="89">
        <v>8579717.0099999998</v>
      </c>
      <c r="G83" s="89">
        <v>9280732.209999999</v>
      </c>
      <c r="H83" s="89">
        <v>8096517.3100000005</v>
      </c>
      <c r="I83" s="89">
        <v>9277016.3899999987</v>
      </c>
      <c r="J83" s="89">
        <v>6855568.3899999987</v>
      </c>
      <c r="K83" s="89">
        <v>9272462.8500000015</v>
      </c>
      <c r="L83" s="89">
        <v>6063625.6799999997</v>
      </c>
      <c r="M83" s="89">
        <v>9668762.8999999985</v>
      </c>
      <c r="N83" s="93">
        <v>7420021.0599999996</v>
      </c>
      <c r="O83" s="138">
        <v>7464839.4299999997</v>
      </c>
      <c r="P83" s="690">
        <v>5318485.67</v>
      </c>
      <c r="Q83" s="690">
        <v>7551236.4900000002</v>
      </c>
      <c r="R83" s="89">
        <v>6622218.9100000001</v>
      </c>
      <c r="S83" s="690">
        <v>7262084.75</v>
      </c>
      <c r="T83" s="690">
        <v>7800081.2100000009</v>
      </c>
      <c r="U83" s="93">
        <v>6678207.2100000009</v>
      </c>
      <c r="V83" s="93">
        <v>7597637.5699999994</v>
      </c>
      <c r="W83" s="93">
        <v>5733518.5800000001</v>
      </c>
      <c r="X83" s="691">
        <v>6710721.5700000003</v>
      </c>
      <c r="Y83" s="692">
        <v>6357866.4500000011</v>
      </c>
      <c r="Z83" s="692">
        <v>7003190.7699999996</v>
      </c>
      <c r="AA83" s="692">
        <v>6826441.5299999993</v>
      </c>
      <c r="AB83" s="692">
        <v>7740217.9399999995</v>
      </c>
      <c r="AC83" s="692">
        <v>6764544.040000001</v>
      </c>
      <c r="AD83" s="692">
        <v>8538256.4299999997</v>
      </c>
      <c r="AE83" s="692">
        <v>8969009.3399999999</v>
      </c>
      <c r="AF83" s="692">
        <v>8759539.9900000002</v>
      </c>
      <c r="AG83" s="692">
        <v>10115686.800000001</v>
      </c>
      <c r="AH83" s="692">
        <v>8277264.6700000018</v>
      </c>
      <c r="AI83" s="692">
        <v>9121739.0700000003</v>
      </c>
      <c r="AJ83" s="693">
        <v>7899732.8300000001</v>
      </c>
      <c r="AK83" s="694">
        <v>9927926.870000001</v>
      </c>
      <c r="AL83" s="695">
        <v>9350908</v>
      </c>
      <c r="AM83" s="692">
        <v>9568148.4000000004</v>
      </c>
      <c r="AN83" s="692">
        <v>8955595.8599999994</v>
      </c>
      <c r="AO83" s="692">
        <v>7913352.4999999991</v>
      </c>
      <c r="AP83" s="692">
        <v>9400251.9199999999</v>
      </c>
      <c r="AQ83" s="692">
        <v>10174945.659999998</v>
      </c>
      <c r="AR83" s="692">
        <v>9849624.7300000004</v>
      </c>
      <c r="AS83" s="692">
        <v>10075645.050000001</v>
      </c>
      <c r="AT83" s="692">
        <v>9886034.8600000013</v>
      </c>
      <c r="AU83" s="692">
        <v>8160291.6900000004</v>
      </c>
      <c r="AV83" s="693">
        <v>9600768.6799999997</v>
      </c>
      <c r="AW83" s="696">
        <v>8880055.1400000006</v>
      </c>
      <c r="AX83" s="692">
        <v>10745085.709999999</v>
      </c>
      <c r="AY83" s="692">
        <v>8567005.910000002</v>
      </c>
      <c r="AZ83" s="692">
        <v>8601049.5200000014</v>
      </c>
      <c r="BA83" s="692">
        <v>8797445.4800000004</v>
      </c>
      <c r="BB83" s="692">
        <v>9224849.120000001</v>
      </c>
      <c r="BC83" s="692">
        <v>9357462.209999999</v>
      </c>
      <c r="BD83" s="692">
        <v>8656660.290000001</v>
      </c>
      <c r="BE83" s="692">
        <v>10459128.989999998</v>
      </c>
      <c r="BF83" s="692">
        <v>9227814.2499999981</v>
      </c>
      <c r="BG83" s="692">
        <v>8781090.1400000006</v>
      </c>
      <c r="BH83" s="691">
        <v>7402290.8699999992</v>
      </c>
      <c r="BI83" s="692">
        <v>6411249.4099999992</v>
      </c>
      <c r="BJ83" s="692">
        <v>0</v>
      </c>
      <c r="BK83" s="692">
        <v>13448592.029999999</v>
      </c>
      <c r="BL83" s="692">
        <v>7840940.5700000003</v>
      </c>
      <c r="BM83" s="692">
        <v>9787420.7599999998</v>
      </c>
      <c r="BN83" s="692">
        <v>14073146.16</v>
      </c>
      <c r="BO83" s="692">
        <v>16639650.540000001</v>
      </c>
      <c r="BP83" s="692">
        <v>15644121.309999999</v>
      </c>
      <c r="BQ83" s="692">
        <v>13437080.050000001</v>
      </c>
      <c r="BR83" s="224">
        <v>13476893.74</v>
      </c>
      <c r="BS83" s="224"/>
      <c r="BT83" s="224"/>
      <c r="BU83" s="164">
        <f t="shared" si="99"/>
        <v>-2722059.879999999</v>
      </c>
      <c r="BV83" s="68">
        <f t="shared" si="99"/>
        <v>-3230974.8100000005</v>
      </c>
      <c r="BW83" s="68">
        <f t="shared" si="99"/>
        <v>575377.36000000034</v>
      </c>
      <c r="BX83" s="68">
        <f t="shared" si="99"/>
        <v>-1957498.0999999996</v>
      </c>
      <c r="BY83" s="68">
        <f t="shared" si="99"/>
        <v>-2018647.459999999</v>
      </c>
      <c r="BZ83" s="68">
        <f t="shared" si="99"/>
        <v>-296436.09999999963</v>
      </c>
      <c r="CA83" s="68">
        <f t="shared" si="99"/>
        <v>-2598809.1799999978</v>
      </c>
      <c r="CB83" s="68">
        <f t="shared" si="99"/>
        <v>742069.18000000063</v>
      </c>
      <c r="CC83" s="68">
        <f t="shared" si="99"/>
        <v>-3538944.2700000014</v>
      </c>
      <c r="CD83" s="74">
        <f t="shared" si="99"/>
        <v>647095.8900000006</v>
      </c>
      <c r="CE83" s="211"/>
    </row>
    <row r="84" spans="1:83" x14ac:dyDescent="0.25">
      <c r="A84" s="4"/>
      <c r="B84" s="61" t="s">
        <v>51</v>
      </c>
      <c r="C84" s="105">
        <v>546310.40000000002</v>
      </c>
      <c r="D84" s="89">
        <v>515626.62</v>
      </c>
      <c r="E84" s="89">
        <v>495350.75999999995</v>
      </c>
      <c r="F84" s="89">
        <v>483590.48999999993</v>
      </c>
      <c r="G84" s="89">
        <v>490409.7</v>
      </c>
      <c r="H84" s="89">
        <v>504310.43</v>
      </c>
      <c r="I84" s="89">
        <v>512280.16000000003</v>
      </c>
      <c r="J84" s="89">
        <v>529601.46</v>
      </c>
      <c r="K84" s="89">
        <v>528663</v>
      </c>
      <c r="L84" s="89">
        <v>545477.52</v>
      </c>
      <c r="M84" s="89">
        <v>549482.40999999992</v>
      </c>
      <c r="N84" s="93">
        <v>526969.26</v>
      </c>
      <c r="O84" s="138">
        <v>494410.12999999995</v>
      </c>
      <c r="P84" s="690">
        <v>466092</v>
      </c>
      <c r="Q84" s="690">
        <v>451466.33</v>
      </c>
      <c r="R84" s="89">
        <v>439814.72000000003</v>
      </c>
      <c r="S84" s="690">
        <v>437543.81</v>
      </c>
      <c r="T84" s="690">
        <v>440718.27</v>
      </c>
      <c r="U84" s="93">
        <v>450480.98000000004</v>
      </c>
      <c r="V84" s="93">
        <v>465501.24</v>
      </c>
      <c r="W84" s="93">
        <v>476760.17999999993</v>
      </c>
      <c r="X84" s="691">
        <v>495477.92000000004</v>
      </c>
      <c r="Y84" s="692">
        <v>514942.18</v>
      </c>
      <c r="Z84" s="692">
        <v>493801.48</v>
      </c>
      <c r="AA84" s="692">
        <v>482931.02999999997</v>
      </c>
      <c r="AB84" s="692">
        <v>472067.81</v>
      </c>
      <c r="AC84" s="692">
        <v>449739.1</v>
      </c>
      <c r="AD84" s="692">
        <v>451159.14</v>
      </c>
      <c r="AE84" s="692">
        <v>460663.36</v>
      </c>
      <c r="AF84" s="692">
        <v>471335.48</v>
      </c>
      <c r="AG84" s="692">
        <v>471603.17000000004</v>
      </c>
      <c r="AH84" s="692">
        <v>501188.69999999995</v>
      </c>
      <c r="AI84" s="692">
        <v>518708.62</v>
      </c>
      <c r="AJ84" s="693">
        <v>536267.77</v>
      </c>
      <c r="AK84" s="694">
        <v>580551.89</v>
      </c>
      <c r="AL84" s="695">
        <v>554332.15</v>
      </c>
      <c r="AM84" s="692">
        <v>529344.43999999994</v>
      </c>
      <c r="AN84" s="692">
        <v>491121.95</v>
      </c>
      <c r="AO84" s="692">
        <v>465896.76</v>
      </c>
      <c r="AP84" s="692">
        <v>455977.45</v>
      </c>
      <c r="AQ84" s="692">
        <v>478356.93999999994</v>
      </c>
      <c r="AR84" s="692">
        <v>493363.35000000003</v>
      </c>
      <c r="AS84" s="692">
        <v>503524.41000000003</v>
      </c>
      <c r="AT84" s="692">
        <v>524576.51</v>
      </c>
      <c r="AU84" s="692">
        <v>541719.38</v>
      </c>
      <c r="AV84" s="693">
        <v>601405.32000000007</v>
      </c>
      <c r="AW84" s="696">
        <v>420233.23000000004</v>
      </c>
      <c r="AX84" s="692">
        <v>942345.20000000007</v>
      </c>
      <c r="AY84" s="692">
        <v>319208.14999999997</v>
      </c>
      <c r="AZ84" s="692">
        <v>555218.61</v>
      </c>
      <c r="BA84" s="692">
        <v>508564.80999999994</v>
      </c>
      <c r="BB84" s="692">
        <v>485872.49</v>
      </c>
      <c r="BC84" s="692">
        <v>-953336.91999999993</v>
      </c>
      <c r="BD84" s="692">
        <v>1922845.1900000002</v>
      </c>
      <c r="BE84" s="692">
        <v>693471.67</v>
      </c>
      <c r="BF84" s="692">
        <v>508669.82</v>
      </c>
      <c r="BG84" s="692">
        <v>535781.03</v>
      </c>
      <c r="BH84" s="691">
        <v>-2389753.69</v>
      </c>
      <c r="BI84" s="692">
        <v>3827765.1799999997</v>
      </c>
      <c r="BJ84" s="692">
        <v>806752.26</v>
      </c>
      <c r="BK84" s="692">
        <v>299657.90000000002</v>
      </c>
      <c r="BL84" s="692">
        <v>257593.49</v>
      </c>
      <c r="BM84" s="692">
        <v>181542.39</v>
      </c>
      <c r="BN84" s="692">
        <v>251083.86</v>
      </c>
      <c r="BO84" s="692">
        <v>242730.18</v>
      </c>
      <c r="BP84" s="692">
        <v>198376.65</v>
      </c>
      <c r="BQ84" s="692">
        <v>80548.03</v>
      </c>
      <c r="BR84" s="224">
        <v>212865.59</v>
      </c>
      <c r="BS84" s="224"/>
      <c r="BT84" s="224"/>
      <c r="BU84" s="164">
        <f t="shared" si="99"/>
        <v>-51900.270000000077</v>
      </c>
      <c r="BV84" s="68">
        <f t="shared" si="99"/>
        <v>-49534.619999999995</v>
      </c>
      <c r="BW84" s="68">
        <f t="shared" si="99"/>
        <v>-43884.429999999935</v>
      </c>
      <c r="BX84" s="68">
        <f t="shared" si="99"/>
        <v>-43775.769999999902</v>
      </c>
      <c r="BY84" s="68">
        <f t="shared" si="99"/>
        <v>-52865.890000000014</v>
      </c>
      <c r="BZ84" s="68">
        <f t="shared" si="99"/>
        <v>-63592.159999999974</v>
      </c>
      <c r="CA84" s="68">
        <f t="shared" si="99"/>
        <v>-61799.179999999993</v>
      </c>
      <c r="CB84" s="68">
        <f t="shared" si="99"/>
        <v>-64100.219999999972</v>
      </c>
      <c r="CC84" s="68">
        <f t="shared" si="99"/>
        <v>-51902.820000000065</v>
      </c>
      <c r="CD84" s="74">
        <f t="shared" si="99"/>
        <v>-49999.599999999977</v>
      </c>
      <c r="CE84" s="211"/>
    </row>
    <row r="85" spans="1:83" ht="15.75" thickBot="1" x14ac:dyDescent="0.3">
      <c r="A85" s="4"/>
      <c r="B85" s="80" t="s">
        <v>46</v>
      </c>
      <c r="C85" s="105">
        <v>38705417.93999999</v>
      </c>
      <c r="D85" s="89">
        <v>34251375.449999996</v>
      </c>
      <c r="E85" s="89">
        <v>30494658.689999998</v>
      </c>
      <c r="F85" s="89">
        <v>32363886.239999998</v>
      </c>
      <c r="G85" s="89">
        <v>39491310.310000002</v>
      </c>
      <c r="H85" s="89">
        <v>39405217.560000002</v>
      </c>
      <c r="I85" s="89">
        <v>34479325.82</v>
      </c>
      <c r="J85" s="89">
        <v>27884793.280000001</v>
      </c>
      <c r="K85" s="89">
        <v>31820277.170000002</v>
      </c>
      <c r="L85" s="89">
        <v>34762735.160000004</v>
      </c>
      <c r="M85" s="89">
        <v>39393321.329999998</v>
      </c>
      <c r="N85" s="93">
        <v>38182554.989999995</v>
      </c>
      <c r="O85" s="138">
        <v>30539395.749999996</v>
      </c>
      <c r="P85" s="89">
        <v>30476088.950000003</v>
      </c>
      <c r="Q85" s="690">
        <f>SUM(Q80:Q84)</f>
        <v>30905861.410000004</v>
      </c>
      <c r="R85" s="690">
        <f>SUM(R80:R84)</f>
        <v>32087941.849999998</v>
      </c>
      <c r="S85" s="690">
        <f>SUM(S80:S84)</f>
        <v>39508850.530000001</v>
      </c>
      <c r="T85" s="690">
        <f>SUM(T80:T84)</f>
        <v>39438441.020000003</v>
      </c>
      <c r="U85" s="93">
        <v>31286313.190000001</v>
      </c>
      <c r="V85" s="93">
        <v>29909764.419999998</v>
      </c>
      <c r="W85" s="93">
        <v>27138495.950000003</v>
      </c>
      <c r="X85" s="691">
        <f>SUM(X80:X84)</f>
        <v>32971191.930000003</v>
      </c>
      <c r="Y85" s="692">
        <v>36331782.93</v>
      </c>
      <c r="Z85" s="692">
        <v>36570619.369999997</v>
      </c>
      <c r="AA85" s="692">
        <v>34241384.780000001</v>
      </c>
      <c r="AB85" s="692">
        <v>33047278.109999996</v>
      </c>
      <c r="AC85" s="692">
        <v>28991506.57</v>
      </c>
      <c r="AD85" s="692">
        <f>SUM(AD80:AD84)</f>
        <v>36109899.379999995</v>
      </c>
      <c r="AE85" s="692">
        <f>SUM(AE80:AE84)</f>
        <v>40868865.730000004</v>
      </c>
      <c r="AF85" s="692">
        <f t="shared" ref="AF85" si="100">SUM(AF80:AF84)</f>
        <v>38536082.839999996</v>
      </c>
      <c r="AG85" s="692">
        <f t="shared" ref="AG85" si="101">SUM(AG80:AG84)</f>
        <v>40613292.07</v>
      </c>
      <c r="AH85" s="692">
        <v>31579393.650000002</v>
      </c>
      <c r="AI85" s="692">
        <f t="shared" ref="AI85" si="102">SUM(AI80:AI84)</f>
        <v>33218068.310000002</v>
      </c>
      <c r="AJ85" s="693">
        <v>36545542.620000005</v>
      </c>
      <c r="AK85" s="694">
        <v>44809207.450000003</v>
      </c>
      <c r="AL85" s="695">
        <f t="shared" ref="AL85" si="103">SUM(AL80:AL84)</f>
        <v>46642167.229999997</v>
      </c>
      <c r="AM85" s="692">
        <v>41149200.780000001</v>
      </c>
      <c r="AN85" s="692">
        <v>38125729.870000005</v>
      </c>
      <c r="AO85" s="692">
        <v>35261882.75</v>
      </c>
      <c r="AP85" s="692">
        <f t="shared" ref="AP85" si="104">SUM(AP80:AP84)</f>
        <v>39691034.189999998</v>
      </c>
      <c r="AQ85" s="692">
        <v>46589748.379999995</v>
      </c>
      <c r="AR85" s="692">
        <v>53376167.250000007</v>
      </c>
      <c r="AS85" s="692">
        <v>45549415.379999995</v>
      </c>
      <c r="AT85" s="692">
        <v>37568768.060000002</v>
      </c>
      <c r="AU85" s="692">
        <v>37435879.289999999</v>
      </c>
      <c r="AV85" s="693">
        <v>45704084.5</v>
      </c>
      <c r="AW85" s="696">
        <v>50708851.229999997</v>
      </c>
      <c r="AX85" s="692">
        <v>52535255.640000008</v>
      </c>
      <c r="AY85" s="692">
        <v>48336470.710000001</v>
      </c>
      <c r="AZ85" s="692">
        <v>45402696.710000001</v>
      </c>
      <c r="BA85" s="692">
        <v>40320461.300000004</v>
      </c>
      <c r="BB85" s="692">
        <f t="shared" ref="BB85" si="105">SUM(BB80:BB84)</f>
        <v>44675432.520000003</v>
      </c>
      <c r="BC85" s="692">
        <v>48531457.550000004</v>
      </c>
      <c r="BD85" s="692">
        <v>49069775.619999997</v>
      </c>
      <c r="BE85" s="692">
        <v>46677868.609999999</v>
      </c>
      <c r="BF85" s="692">
        <v>39167832.210000001</v>
      </c>
      <c r="BG85" s="692">
        <v>39000091.600000001</v>
      </c>
      <c r="BH85" s="691">
        <v>40498599.859999999</v>
      </c>
      <c r="BI85" s="692">
        <v>50623023.07</v>
      </c>
      <c r="BJ85" s="692">
        <v>52335319.049999997</v>
      </c>
      <c r="BK85" s="692">
        <v>63449758.640000001</v>
      </c>
      <c r="BL85" s="692">
        <v>53673413.950000003</v>
      </c>
      <c r="BM85" s="692">
        <v>48480131.009999998</v>
      </c>
      <c r="BN85" s="692">
        <v>60021467.709999993</v>
      </c>
      <c r="BO85" s="692">
        <v>72595334.690000013</v>
      </c>
      <c r="BP85" s="692">
        <v>68000127.280000001</v>
      </c>
      <c r="BQ85" s="692">
        <v>50087237.540000007</v>
      </c>
      <c r="BR85" s="224">
        <v>53387804.470000006</v>
      </c>
      <c r="BS85" s="224"/>
      <c r="BT85" s="224"/>
      <c r="BU85" s="166">
        <f t="shared" si="99"/>
        <v>-8166022.1899999939</v>
      </c>
      <c r="BV85" s="70">
        <f t="shared" si="99"/>
        <v>-3775286.4999999925</v>
      </c>
      <c r="BW85" s="70">
        <f t="shared" si="99"/>
        <v>411202.72000000626</v>
      </c>
      <c r="BX85" s="70">
        <f t="shared" si="99"/>
        <v>-275944.3900000006</v>
      </c>
      <c r="BY85" s="70">
        <f t="shared" si="99"/>
        <v>17540.219999998808</v>
      </c>
      <c r="BZ85" s="70">
        <f t="shared" si="99"/>
        <v>33223.460000000894</v>
      </c>
      <c r="CA85" s="70">
        <f t="shared" si="99"/>
        <v>-3193012.629999999</v>
      </c>
      <c r="CB85" s="70">
        <f t="shared" si="99"/>
        <v>2024971.1399999969</v>
      </c>
      <c r="CC85" s="70">
        <f t="shared" si="99"/>
        <v>-4681781.2199999988</v>
      </c>
      <c r="CD85" s="77">
        <f t="shared" si="99"/>
        <v>-1791543.2300000004</v>
      </c>
      <c r="CE85" s="211"/>
    </row>
    <row r="86" spans="1:83" x14ac:dyDescent="0.25">
      <c r="A86" s="4">
        <v>12</v>
      </c>
      <c r="B86" s="79" t="s">
        <v>37</v>
      </c>
      <c r="C86" s="697"/>
      <c r="D86" s="698"/>
      <c r="E86" s="698"/>
      <c r="F86" s="698"/>
      <c r="G86" s="698"/>
      <c r="H86" s="698"/>
      <c r="I86" s="698"/>
      <c r="J86" s="698"/>
      <c r="K86" s="698"/>
      <c r="L86" s="698"/>
      <c r="M86" s="698"/>
      <c r="N86" s="699"/>
      <c r="O86" s="700"/>
      <c r="P86" s="698"/>
      <c r="Q86" s="701"/>
      <c r="R86" s="698"/>
      <c r="S86" s="701"/>
      <c r="T86" s="698"/>
      <c r="U86" s="699"/>
      <c r="V86" s="699"/>
      <c r="W86" s="699"/>
      <c r="X86" s="702"/>
      <c r="Y86" s="703"/>
      <c r="Z86" s="703"/>
      <c r="AA86" s="703"/>
      <c r="AB86" s="703"/>
      <c r="AC86" s="703"/>
      <c r="AD86" s="703"/>
      <c r="AE86" s="703"/>
      <c r="AF86" s="703"/>
      <c r="AG86" s="703"/>
      <c r="AH86" s="703"/>
      <c r="AI86" s="703"/>
      <c r="AJ86" s="704"/>
      <c r="AK86" s="705"/>
      <c r="AL86" s="706"/>
      <c r="AM86" s="703"/>
      <c r="AN86" s="703"/>
      <c r="AO86" s="703"/>
      <c r="AP86" s="703"/>
      <c r="AQ86" s="703"/>
      <c r="AR86" s="703"/>
      <c r="AS86" s="703"/>
      <c r="AT86" s="703"/>
      <c r="AU86" s="703"/>
      <c r="AV86" s="704"/>
      <c r="AW86" s="707"/>
      <c r="AX86" s="703"/>
      <c r="AY86" s="703"/>
      <c r="AZ86" s="703"/>
      <c r="BA86" s="703"/>
      <c r="BB86" s="703"/>
      <c r="BC86" s="703"/>
      <c r="BD86" s="703"/>
      <c r="BE86" s="703"/>
      <c r="BF86" s="703"/>
      <c r="BG86" s="703"/>
      <c r="BH86" s="702"/>
      <c r="BI86" s="703"/>
      <c r="BJ86" s="703"/>
      <c r="BK86" s="703"/>
      <c r="BL86" s="703"/>
      <c r="BM86" s="703"/>
      <c r="BN86" s="703"/>
      <c r="BO86" s="703"/>
      <c r="BP86" s="703"/>
      <c r="BQ86" s="703"/>
      <c r="BR86" s="225"/>
      <c r="BS86" s="225"/>
      <c r="BT86" s="225"/>
      <c r="BU86" s="166"/>
      <c r="BV86" s="70"/>
      <c r="BW86" s="70"/>
      <c r="BX86" s="70"/>
      <c r="BY86" s="70"/>
      <c r="BZ86" s="70"/>
      <c r="CA86" s="70"/>
      <c r="CB86" s="70"/>
      <c r="CC86" s="70"/>
      <c r="CD86" s="77"/>
      <c r="CE86" s="211"/>
    </row>
    <row r="87" spans="1:83" x14ac:dyDescent="0.25">
      <c r="A87" s="4"/>
      <c r="B87" s="61" t="s">
        <v>41</v>
      </c>
      <c r="C87" s="708">
        <v>2844368.109091091</v>
      </c>
      <c r="D87" s="709">
        <v>2725887.3808664228</v>
      </c>
      <c r="E87" s="709">
        <v>2675425.93063566</v>
      </c>
      <c r="F87" s="709">
        <v>2566594.2978567882</v>
      </c>
      <c r="G87" s="709">
        <v>3143305.05677902</v>
      </c>
      <c r="H87" s="709">
        <v>3574911.338885752</v>
      </c>
      <c r="I87" s="709">
        <v>3018694.7799830078</v>
      </c>
      <c r="J87" s="709">
        <v>2817611.32796326</v>
      </c>
      <c r="K87" s="709">
        <v>2683296.0142602394</v>
      </c>
      <c r="L87" s="709">
        <v>3500956.879999998</v>
      </c>
      <c r="M87" s="709">
        <v>3614075.3800000027</v>
      </c>
      <c r="N87" s="710">
        <v>3117648.6799999946</v>
      </c>
      <c r="O87" s="711">
        <v>3073704.880000005</v>
      </c>
      <c r="P87" s="712">
        <v>2728911.8299999982</v>
      </c>
      <c r="Q87" s="712">
        <v>2762947.3599999989</v>
      </c>
      <c r="R87" s="709">
        <v>2743810.6900000023</v>
      </c>
      <c r="S87" s="712">
        <v>3798547.8399999989</v>
      </c>
      <c r="T87" s="712">
        <v>4016177.319999998</v>
      </c>
      <c r="U87" s="710">
        <v>3198023.3900000006</v>
      </c>
      <c r="V87" s="710">
        <v>2835392.1000000043</v>
      </c>
      <c r="W87" s="710">
        <v>2531138.5600000015</v>
      </c>
      <c r="X87" s="713">
        <v>3770421.0000000135</v>
      </c>
      <c r="Y87" s="714">
        <v>4219810.540000001</v>
      </c>
      <c r="Z87" s="714">
        <v>3693042.0599999996</v>
      </c>
      <c r="AA87" s="714">
        <v>4013431.2800000007</v>
      </c>
      <c r="AB87" s="714">
        <v>3143394.85</v>
      </c>
      <c r="AC87" s="714">
        <v>2557109.4699999979</v>
      </c>
      <c r="AD87" s="714">
        <v>3137673.7299999958</v>
      </c>
      <c r="AE87" s="714">
        <v>3849410.4699999965</v>
      </c>
      <c r="AF87" s="714">
        <v>3741317.3500000066</v>
      </c>
      <c r="AG87" s="714">
        <v>4081302.9600000014</v>
      </c>
      <c r="AH87" s="714">
        <v>2724638.7799999979</v>
      </c>
      <c r="AI87" s="714">
        <v>2747207.8600000017</v>
      </c>
      <c r="AJ87" s="715">
        <v>3854444.3300000029</v>
      </c>
      <c r="AK87" s="716">
        <v>4436123.730000006</v>
      </c>
      <c r="AL87" s="717">
        <v>4201178.7899999982</v>
      </c>
      <c r="AM87" s="714">
        <v>4201495.4999999981</v>
      </c>
      <c r="AN87" s="714">
        <v>3142354.9099999969</v>
      </c>
      <c r="AO87" s="714">
        <v>2952691.3499999973</v>
      </c>
      <c r="AP87" s="714">
        <v>3293068.8199999975</v>
      </c>
      <c r="AQ87" s="714">
        <v>3729471.7899999977</v>
      </c>
      <c r="AR87" s="714">
        <v>4694531.7300000004</v>
      </c>
      <c r="AS87" s="714">
        <v>3911326.7800000049</v>
      </c>
      <c r="AT87" s="714">
        <v>2763134.1100000059</v>
      </c>
      <c r="AU87" s="714">
        <v>2759967.7199999988</v>
      </c>
      <c r="AV87" s="715">
        <v>4074484.5199999991</v>
      </c>
      <c r="AW87" s="718">
        <v>5308856.6999999927</v>
      </c>
      <c r="AX87" s="714">
        <v>4246181.7899999991</v>
      </c>
      <c r="AY87" s="714">
        <v>4516057.9599999972</v>
      </c>
      <c r="AZ87" s="714">
        <v>3673552.7500000009</v>
      </c>
      <c r="BA87" s="714">
        <v>3174128.4199999957</v>
      </c>
      <c r="BB87" s="714">
        <v>3601670.1999999997</v>
      </c>
      <c r="BC87" s="714">
        <v>4286460.4799999967</v>
      </c>
      <c r="BD87" s="714">
        <v>4659422.490000003</v>
      </c>
      <c r="BE87" s="714">
        <v>4178391.1400000048</v>
      </c>
      <c r="BF87" s="714">
        <v>3142529.8299999982</v>
      </c>
      <c r="BG87" s="714">
        <v>3235068.16</v>
      </c>
      <c r="BH87" s="713">
        <v>4170201.5899999947</v>
      </c>
      <c r="BI87" s="714">
        <v>4769362.7800000012</v>
      </c>
      <c r="BJ87" s="714">
        <v>4923164.04</v>
      </c>
      <c r="BK87" s="714">
        <v>4409808.9800000004</v>
      </c>
      <c r="BL87" s="714">
        <v>4037842.76</v>
      </c>
      <c r="BM87" s="714">
        <v>3165563.29</v>
      </c>
      <c r="BN87" s="714">
        <v>3799972.84</v>
      </c>
      <c r="BO87" s="714">
        <v>5319811.53</v>
      </c>
      <c r="BP87" s="714">
        <v>5242257.37</v>
      </c>
      <c r="BQ87" s="714">
        <v>3865859.18</v>
      </c>
      <c r="BR87" s="226">
        <v>3553503.02</v>
      </c>
      <c r="BS87" s="226"/>
      <c r="BT87" s="226"/>
      <c r="BU87" s="164">
        <f t="shared" ref="BU87:CD92" si="106">O87-C87</f>
        <v>229336.77090891404</v>
      </c>
      <c r="BV87" s="68">
        <f t="shared" si="106"/>
        <v>3024.4491335754283</v>
      </c>
      <c r="BW87" s="68">
        <f t="shared" si="106"/>
        <v>87521.429364338983</v>
      </c>
      <c r="BX87" s="68">
        <f t="shared" si="106"/>
        <v>177216.39214321412</v>
      </c>
      <c r="BY87" s="68">
        <f t="shared" si="106"/>
        <v>655242.78322097892</v>
      </c>
      <c r="BZ87" s="68">
        <f t="shared" si="106"/>
        <v>441265.98111424595</v>
      </c>
      <c r="CA87" s="68">
        <f t="shared" si="106"/>
        <v>179328.61001699278</v>
      </c>
      <c r="CB87" s="68">
        <f t="shared" si="106"/>
        <v>17780.772036744282</v>
      </c>
      <c r="CC87" s="68">
        <f t="shared" si="106"/>
        <v>-152157.45426023798</v>
      </c>
      <c r="CD87" s="74">
        <f t="shared" si="106"/>
        <v>269464.12000001548</v>
      </c>
      <c r="CE87" s="211"/>
    </row>
    <row r="88" spans="1:83" x14ac:dyDescent="0.25">
      <c r="A88" s="4"/>
      <c r="B88" s="61" t="s">
        <v>42</v>
      </c>
      <c r="C88" s="708">
        <v>701807.85336030077</v>
      </c>
      <c r="D88" s="709">
        <v>672574.39891600597</v>
      </c>
      <c r="E88" s="709">
        <v>660123.74530661223</v>
      </c>
      <c r="F88" s="709">
        <v>633271.06954565283</v>
      </c>
      <c r="G88" s="709">
        <v>775566.34364726511</v>
      </c>
      <c r="H88" s="709">
        <v>882059.12753624562</v>
      </c>
      <c r="I88" s="709">
        <v>744820.50924371893</v>
      </c>
      <c r="J88" s="709">
        <v>695205.99368323013</v>
      </c>
      <c r="K88" s="709">
        <v>662065.57782705105</v>
      </c>
      <c r="L88" s="709">
        <v>861625.11999999918</v>
      </c>
      <c r="M88" s="709">
        <v>866188.69</v>
      </c>
      <c r="N88" s="710">
        <v>800132.15000000014</v>
      </c>
      <c r="O88" s="711">
        <v>755217.72000000067</v>
      </c>
      <c r="P88" s="712">
        <v>729034.65999999922</v>
      </c>
      <c r="Q88" s="712">
        <v>681429.28000000026</v>
      </c>
      <c r="R88" s="709">
        <v>723029.21000000054</v>
      </c>
      <c r="S88" s="712">
        <v>946684.37000000034</v>
      </c>
      <c r="T88" s="712">
        <v>1009022.2300000001</v>
      </c>
      <c r="U88" s="710">
        <v>739066.71999999939</v>
      </c>
      <c r="V88" s="710">
        <v>685108.55000000098</v>
      </c>
      <c r="W88" s="710">
        <v>613719.57999999949</v>
      </c>
      <c r="X88" s="713">
        <v>943968.19000000122</v>
      </c>
      <c r="Y88" s="714">
        <v>960492.62999999966</v>
      </c>
      <c r="Z88" s="714">
        <v>851347.2499999993</v>
      </c>
      <c r="AA88" s="714">
        <v>1000703.4000000007</v>
      </c>
      <c r="AB88" s="714">
        <v>685031.41000000073</v>
      </c>
      <c r="AC88" s="714">
        <v>608097.4999999993</v>
      </c>
      <c r="AD88" s="714">
        <v>773399.89999999979</v>
      </c>
      <c r="AE88" s="714">
        <v>886824.4700000002</v>
      </c>
      <c r="AF88" s="714">
        <v>899813.37000000011</v>
      </c>
      <c r="AG88" s="714">
        <v>923161.24000000022</v>
      </c>
      <c r="AH88" s="714">
        <v>653543.50999999978</v>
      </c>
      <c r="AI88" s="714">
        <v>711812.47999999917</v>
      </c>
      <c r="AJ88" s="715">
        <v>953368.01000000094</v>
      </c>
      <c r="AK88" s="716">
        <v>1052267.1900000002</v>
      </c>
      <c r="AL88" s="717">
        <v>1006832.1199999988</v>
      </c>
      <c r="AM88" s="714">
        <v>1071957.7899999996</v>
      </c>
      <c r="AN88" s="714">
        <v>849168.84000000078</v>
      </c>
      <c r="AO88" s="714">
        <v>800512.00999999919</v>
      </c>
      <c r="AP88" s="714">
        <v>917891.81999999925</v>
      </c>
      <c r="AQ88" s="714">
        <v>1102310.2000000004</v>
      </c>
      <c r="AR88" s="714">
        <v>1314975.2800000021</v>
      </c>
      <c r="AS88" s="714">
        <v>1024902.6199999998</v>
      </c>
      <c r="AT88" s="714">
        <v>800470.8200000003</v>
      </c>
      <c r="AU88" s="714">
        <v>865572.50999999943</v>
      </c>
      <c r="AV88" s="715">
        <v>1179003.1899999988</v>
      </c>
      <c r="AW88" s="718">
        <v>1338526.679999999</v>
      </c>
      <c r="AX88" s="714">
        <v>1113187.3299999998</v>
      </c>
      <c r="AY88" s="714">
        <v>1082912.2100000014</v>
      </c>
      <c r="AZ88" s="714">
        <v>967414.9700000002</v>
      </c>
      <c r="BA88" s="714">
        <v>799375.08000000066</v>
      </c>
      <c r="BB88" s="714">
        <v>892333.62000000069</v>
      </c>
      <c r="BC88" s="714">
        <v>1080682.6599999997</v>
      </c>
      <c r="BD88" s="714">
        <v>1097509.2999999996</v>
      </c>
      <c r="BE88" s="714">
        <v>1007626.6899999996</v>
      </c>
      <c r="BF88" s="714">
        <v>754701.51999999955</v>
      </c>
      <c r="BG88" s="714">
        <v>852713.05000000109</v>
      </c>
      <c r="BH88" s="713">
        <v>1044934.600000001</v>
      </c>
      <c r="BI88" s="714">
        <v>1107698.2099999995</v>
      </c>
      <c r="BJ88" s="714">
        <v>1866548.66</v>
      </c>
      <c r="BK88" s="714">
        <v>1900484.5</v>
      </c>
      <c r="BL88" s="714">
        <v>1635952.51</v>
      </c>
      <c r="BM88" s="714">
        <v>1216421.6000000001</v>
      </c>
      <c r="BN88" s="714">
        <v>1561771.14</v>
      </c>
      <c r="BO88" s="714">
        <v>2221866.6</v>
      </c>
      <c r="BP88" s="714">
        <v>2073445.21</v>
      </c>
      <c r="BQ88" s="714">
        <v>1664644.13</v>
      </c>
      <c r="BR88" s="226">
        <v>1527628.74</v>
      </c>
      <c r="BS88" s="226"/>
      <c r="BT88" s="226"/>
      <c r="BU88" s="164">
        <f t="shared" si="106"/>
        <v>53409.866639699903</v>
      </c>
      <c r="BV88" s="68">
        <f t="shared" si="106"/>
        <v>56460.261083993246</v>
      </c>
      <c r="BW88" s="68">
        <f t="shared" si="106"/>
        <v>21305.534693388036</v>
      </c>
      <c r="BX88" s="68">
        <f t="shared" si="106"/>
        <v>89758.140454347711</v>
      </c>
      <c r="BY88" s="68">
        <f t="shared" si="106"/>
        <v>171118.02635273524</v>
      </c>
      <c r="BZ88" s="68">
        <f t="shared" si="106"/>
        <v>126963.10246375448</v>
      </c>
      <c r="CA88" s="68">
        <f t="shared" si="106"/>
        <v>-5753.7892437195405</v>
      </c>
      <c r="CB88" s="68">
        <f t="shared" si="106"/>
        <v>-10097.443683229154</v>
      </c>
      <c r="CC88" s="68">
        <f t="shared" si="106"/>
        <v>-48345.997827051557</v>
      </c>
      <c r="CD88" s="74">
        <f t="shared" si="106"/>
        <v>82343.070000002044</v>
      </c>
      <c r="CE88" s="211"/>
    </row>
    <row r="89" spans="1:83" x14ac:dyDescent="0.25">
      <c r="A89" s="4"/>
      <c r="B89" s="61" t="s">
        <v>43</v>
      </c>
      <c r="C89" s="708">
        <v>2264879.4350024806</v>
      </c>
      <c r="D89" s="709">
        <v>2170537.0171056925</v>
      </c>
      <c r="E89" s="709">
        <v>2130356.1767556798</v>
      </c>
      <c r="F89" s="709">
        <v>2043697.0252306783</v>
      </c>
      <c r="G89" s="709">
        <v>2502913.3740755618</v>
      </c>
      <c r="H89" s="709">
        <v>2846587.6647684723</v>
      </c>
      <c r="I89" s="709">
        <v>2403690.1925178696</v>
      </c>
      <c r="J89" s="709">
        <v>2243573.8651890676</v>
      </c>
      <c r="K89" s="709">
        <v>2136622.8728616056</v>
      </c>
      <c r="L89" s="709">
        <v>2671324.81</v>
      </c>
      <c r="M89" s="709">
        <v>2757472.6299999985</v>
      </c>
      <c r="N89" s="710">
        <v>2595742.819999997</v>
      </c>
      <c r="O89" s="711">
        <v>2570909.5700000036</v>
      </c>
      <c r="P89" s="712">
        <v>2128032.5299999989</v>
      </c>
      <c r="Q89" s="712">
        <v>2032361.3000000017</v>
      </c>
      <c r="R89" s="709">
        <v>2230381.3200000012</v>
      </c>
      <c r="S89" s="712">
        <v>2791712.5199999986</v>
      </c>
      <c r="T89" s="712">
        <v>2862782.2299999977</v>
      </c>
      <c r="U89" s="710">
        <v>2688550.0400000038</v>
      </c>
      <c r="V89" s="710">
        <v>2390755.5499999984</v>
      </c>
      <c r="W89" s="710">
        <v>1931738.8200000003</v>
      </c>
      <c r="X89" s="713">
        <v>2667402.7100000028</v>
      </c>
      <c r="Y89" s="714">
        <v>2551778.6900000009</v>
      </c>
      <c r="Z89" s="714">
        <v>2245640.6499999976</v>
      </c>
      <c r="AA89" s="714">
        <v>2842920.5500000007</v>
      </c>
      <c r="AB89" s="714">
        <v>2380275.0499999975</v>
      </c>
      <c r="AC89" s="714">
        <v>2108816.0700000008</v>
      </c>
      <c r="AD89" s="714">
        <v>2610528.0700000003</v>
      </c>
      <c r="AE89" s="714">
        <v>2789399.6699999967</v>
      </c>
      <c r="AF89" s="714">
        <v>2664159.2900000014</v>
      </c>
      <c r="AG89" s="714">
        <v>3062347.2099999958</v>
      </c>
      <c r="AH89" s="714">
        <v>2316232.6999999979</v>
      </c>
      <c r="AI89" s="714">
        <v>2098881.8099999987</v>
      </c>
      <c r="AJ89" s="715">
        <v>2552727.8600000003</v>
      </c>
      <c r="AK89" s="716">
        <v>2689210.8799999948</v>
      </c>
      <c r="AL89" s="717">
        <v>2460655.4599999981</v>
      </c>
      <c r="AM89" s="714">
        <v>2871372.129999998</v>
      </c>
      <c r="AN89" s="714">
        <v>2284641.409999995</v>
      </c>
      <c r="AO89" s="714">
        <v>2344923.5100000012</v>
      </c>
      <c r="AP89" s="714">
        <v>2637903.2000000011</v>
      </c>
      <c r="AQ89" s="714">
        <v>2803367.4000000041</v>
      </c>
      <c r="AR89" s="714">
        <v>3229597.9699999974</v>
      </c>
      <c r="AS89" s="714">
        <v>3015472.7099999948</v>
      </c>
      <c r="AT89" s="714">
        <v>2277670.5100000016</v>
      </c>
      <c r="AU89" s="714">
        <v>2182786.9499999993</v>
      </c>
      <c r="AV89" s="715">
        <v>2761534.4599999962</v>
      </c>
      <c r="AW89" s="718">
        <v>3354966.5899999966</v>
      </c>
      <c r="AX89" s="714">
        <v>3054824.2500000033</v>
      </c>
      <c r="AY89" s="714">
        <v>3390587.370000001</v>
      </c>
      <c r="AZ89" s="714">
        <v>2992980.8000000017</v>
      </c>
      <c r="BA89" s="714">
        <v>2818172.4100000011</v>
      </c>
      <c r="BB89" s="714">
        <v>3361340.6799999969</v>
      </c>
      <c r="BC89" s="714">
        <v>3436656.4399999985</v>
      </c>
      <c r="BD89" s="714">
        <v>3822894.8000000021</v>
      </c>
      <c r="BE89" s="714">
        <v>3696275.4599999916</v>
      </c>
      <c r="BF89" s="714">
        <v>3034074.0200000037</v>
      </c>
      <c r="BG89" s="714">
        <v>2898349</v>
      </c>
      <c r="BH89" s="713">
        <v>3241609.0299999993</v>
      </c>
      <c r="BI89" s="714">
        <v>3438755.4700000016</v>
      </c>
      <c r="BJ89" s="714">
        <v>5407052.1799999997</v>
      </c>
      <c r="BK89" s="714">
        <v>5987895.1299999999</v>
      </c>
      <c r="BL89" s="714">
        <v>5317497.18</v>
      </c>
      <c r="BM89" s="714">
        <v>4890005.88</v>
      </c>
      <c r="BN89" s="714">
        <v>5577993.8799999999</v>
      </c>
      <c r="BO89" s="714">
        <v>4464032.78</v>
      </c>
      <c r="BP89" s="714">
        <v>4442326.8899999997</v>
      </c>
      <c r="BQ89" s="714">
        <v>3564821.64</v>
      </c>
      <c r="BR89" s="226">
        <v>3771623.66</v>
      </c>
      <c r="BS89" s="226"/>
      <c r="BT89" s="226"/>
      <c r="BU89" s="164">
        <f t="shared" si="106"/>
        <v>306030.13499752292</v>
      </c>
      <c r="BV89" s="68">
        <f t="shared" si="106"/>
        <v>-42504.487105693668</v>
      </c>
      <c r="BW89" s="68">
        <f t="shared" si="106"/>
        <v>-97994.876755678095</v>
      </c>
      <c r="BX89" s="68">
        <f t="shared" si="106"/>
        <v>186684.29476932297</v>
      </c>
      <c r="BY89" s="68">
        <f t="shared" si="106"/>
        <v>288799.14592443686</v>
      </c>
      <c r="BZ89" s="68">
        <f t="shared" si="106"/>
        <v>16194.565231525339</v>
      </c>
      <c r="CA89" s="68">
        <f t="shared" si="106"/>
        <v>284859.84748213412</v>
      </c>
      <c r="CB89" s="68">
        <f t="shared" si="106"/>
        <v>147181.68481093086</v>
      </c>
      <c r="CC89" s="68">
        <f t="shared" si="106"/>
        <v>-204884.05286160531</v>
      </c>
      <c r="CD89" s="74">
        <f t="shared" si="106"/>
        <v>-3922.0999999972992</v>
      </c>
      <c r="CE89" s="211"/>
    </row>
    <row r="90" spans="1:83" x14ac:dyDescent="0.25">
      <c r="A90" s="4"/>
      <c r="B90" s="61" t="s">
        <v>52</v>
      </c>
      <c r="C90" s="708">
        <v>3955821.2427935139</v>
      </c>
      <c r="D90" s="709">
        <v>3791043.4912518705</v>
      </c>
      <c r="E90" s="709">
        <v>3720863.9402552848</v>
      </c>
      <c r="F90" s="709">
        <v>3569505.7234834991</v>
      </c>
      <c r="G90" s="709">
        <v>4371569.5153677138</v>
      </c>
      <c r="H90" s="709">
        <v>4971828.4248330295</v>
      </c>
      <c r="I90" s="709">
        <v>4198267.0590349566</v>
      </c>
      <c r="J90" s="709">
        <v>3918609.0961532989</v>
      </c>
      <c r="K90" s="709">
        <v>3731809.3041430204</v>
      </c>
      <c r="L90" s="709">
        <v>4102055.399999999</v>
      </c>
      <c r="M90" s="709">
        <v>5204725.2699999968</v>
      </c>
      <c r="N90" s="710">
        <v>4281607.299999998</v>
      </c>
      <c r="O90" s="711">
        <v>4917544.3399999961</v>
      </c>
      <c r="P90" s="712">
        <v>3907450.3499999996</v>
      </c>
      <c r="Q90" s="712">
        <v>3627418.7899999991</v>
      </c>
      <c r="R90" s="709">
        <v>3700704.48</v>
      </c>
      <c r="S90" s="712">
        <v>4497584.2599999988</v>
      </c>
      <c r="T90" s="712">
        <v>4412541.7300000014</v>
      </c>
      <c r="U90" s="710">
        <v>4305390.7899999991</v>
      </c>
      <c r="V90" s="710">
        <v>3815828.3800000022</v>
      </c>
      <c r="W90" s="710">
        <v>3730715.6600000011</v>
      </c>
      <c r="X90" s="713">
        <v>4247089.0999999968</v>
      </c>
      <c r="Y90" s="714">
        <v>4218356.4200000037</v>
      </c>
      <c r="Z90" s="714">
        <v>3957410.3400000022</v>
      </c>
      <c r="AA90" s="714">
        <v>4304236.1999999993</v>
      </c>
      <c r="AB90" s="714">
        <v>3945506.8300000019</v>
      </c>
      <c r="AC90" s="714">
        <v>3564975.42</v>
      </c>
      <c r="AD90" s="714">
        <v>4026175.680000003</v>
      </c>
      <c r="AE90" s="714">
        <v>4267132.8699999992</v>
      </c>
      <c r="AF90" s="714">
        <v>4356284.030000004</v>
      </c>
      <c r="AG90" s="714">
        <v>4646040.0999999996</v>
      </c>
      <c r="AH90" s="714">
        <v>3887514.6200000015</v>
      </c>
      <c r="AI90" s="714">
        <v>3672340.910000002</v>
      </c>
      <c r="AJ90" s="715">
        <v>4190219.3800000004</v>
      </c>
      <c r="AK90" s="716">
        <v>4280262.7199999979</v>
      </c>
      <c r="AL90" s="717">
        <v>4186056.0699999961</v>
      </c>
      <c r="AM90" s="714">
        <v>4457505.3099999968</v>
      </c>
      <c r="AN90" s="714">
        <v>4125912.1000000043</v>
      </c>
      <c r="AO90" s="714">
        <v>4332846.1099999975</v>
      </c>
      <c r="AP90" s="714">
        <v>4562723.8999999994</v>
      </c>
      <c r="AQ90" s="714">
        <v>4572991.1999999965</v>
      </c>
      <c r="AR90" s="714">
        <v>5161532.1000000006</v>
      </c>
      <c r="AS90" s="714">
        <v>4631836.6099999966</v>
      </c>
      <c r="AT90" s="714">
        <v>4087125.9299999997</v>
      </c>
      <c r="AU90" s="714">
        <v>4006236.7599999979</v>
      </c>
      <c r="AV90" s="715">
        <v>4448129.8099999987</v>
      </c>
      <c r="AW90" s="718">
        <v>4684015.45</v>
      </c>
      <c r="AX90" s="714">
        <v>4788423.7700000014</v>
      </c>
      <c r="AY90" s="714">
        <v>4964460.2000000011</v>
      </c>
      <c r="AZ90" s="714">
        <v>4637642.2100000009</v>
      </c>
      <c r="BA90" s="714">
        <v>4469785.7700000023</v>
      </c>
      <c r="BB90" s="714">
        <v>5414488.8900000053</v>
      </c>
      <c r="BC90" s="714">
        <v>5591567.3199999984</v>
      </c>
      <c r="BD90" s="714">
        <v>7071634.1499999948</v>
      </c>
      <c r="BE90" s="714">
        <v>4482431.2200000016</v>
      </c>
      <c r="BF90" s="714">
        <v>4901734.5799999982</v>
      </c>
      <c r="BG90" s="714">
        <v>4711888.9899999974</v>
      </c>
      <c r="BH90" s="713">
        <v>4967343.6599999946</v>
      </c>
      <c r="BI90" s="714">
        <v>5083862.339999998</v>
      </c>
      <c r="BJ90" s="714">
        <v>0</v>
      </c>
      <c r="BK90" s="714">
        <v>4640735.49</v>
      </c>
      <c r="BL90" s="714">
        <v>2783655.99</v>
      </c>
      <c r="BM90" s="714">
        <v>3480222.5</v>
      </c>
      <c r="BN90" s="714">
        <v>5849771.0700000003</v>
      </c>
      <c r="BO90" s="714">
        <v>9158146.6000000015</v>
      </c>
      <c r="BP90" s="714">
        <v>7389650.7799999993</v>
      </c>
      <c r="BQ90" s="714">
        <v>7758195.5999999996</v>
      </c>
      <c r="BR90" s="226">
        <v>6127485.6100000003</v>
      </c>
      <c r="BS90" s="226"/>
      <c r="BT90" s="226"/>
      <c r="BU90" s="164">
        <f t="shared" si="106"/>
        <v>961723.0972064822</v>
      </c>
      <c r="BV90" s="68">
        <f t="shared" si="106"/>
        <v>116406.8587481291</v>
      </c>
      <c r="BW90" s="68">
        <f t="shared" si="106"/>
        <v>-93445.150255285669</v>
      </c>
      <c r="BX90" s="68">
        <f t="shared" si="106"/>
        <v>131198.75651650084</v>
      </c>
      <c r="BY90" s="68">
        <f t="shared" si="106"/>
        <v>126014.74463228509</v>
      </c>
      <c r="BZ90" s="68">
        <f t="shared" si="106"/>
        <v>-559286.69483302813</v>
      </c>
      <c r="CA90" s="68">
        <f t="shared" si="106"/>
        <v>107123.73096504249</v>
      </c>
      <c r="CB90" s="68">
        <f t="shared" si="106"/>
        <v>-102780.71615329664</v>
      </c>
      <c r="CC90" s="68">
        <f t="shared" si="106"/>
        <v>-1093.6441430193372</v>
      </c>
      <c r="CD90" s="74">
        <f t="shared" si="106"/>
        <v>145033.69999999786</v>
      </c>
      <c r="CE90" s="211"/>
    </row>
    <row r="91" spans="1:83" x14ac:dyDescent="0.25">
      <c r="A91" s="4"/>
      <c r="B91" s="61" t="s">
        <v>51</v>
      </c>
      <c r="C91" s="708">
        <v>159678.25975261483</v>
      </c>
      <c r="D91" s="709">
        <v>153026.94186001515</v>
      </c>
      <c r="E91" s="709">
        <v>150194.11704676825</v>
      </c>
      <c r="F91" s="709">
        <v>144084.48388338738</v>
      </c>
      <c r="G91" s="709">
        <v>176460.10013044841</v>
      </c>
      <c r="H91" s="709">
        <v>200689.78397651069</v>
      </c>
      <c r="I91" s="709">
        <v>169464.67922044633</v>
      </c>
      <c r="J91" s="709">
        <v>158176.17701113771</v>
      </c>
      <c r="K91" s="709">
        <v>150635.93090808383</v>
      </c>
      <c r="L91" s="709">
        <v>200935.29000000024</v>
      </c>
      <c r="M91" s="709">
        <v>196304.62999999945</v>
      </c>
      <c r="N91" s="710">
        <v>173118.45000000019</v>
      </c>
      <c r="O91" s="711">
        <v>176640.76999999996</v>
      </c>
      <c r="P91" s="712">
        <v>159074.54</v>
      </c>
      <c r="Q91" s="712">
        <v>138289.40999999992</v>
      </c>
      <c r="R91" s="709">
        <v>125379.36999999985</v>
      </c>
      <c r="S91" s="712">
        <v>116845.18999999978</v>
      </c>
      <c r="T91" s="712">
        <v>121567.35999999977</v>
      </c>
      <c r="U91" s="710">
        <v>137800.06999999983</v>
      </c>
      <c r="V91" s="710">
        <v>154692.17000000001</v>
      </c>
      <c r="W91" s="710">
        <v>169716.83999999994</v>
      </c>
      <c r="X91" s="713">
        <v>187114.87999999992</v>
      </c>
      <c r="Y91" s="714">
        <v>189742.85999999975</v>
      </c>
      <c r="Z91" s="714">
        <v>170084.5100000001</v>
      </c>
      <c r="AA91" s="714">
        <v>156665.72999999957</v>
      </c>
      <c r="AB91" s="714">
        <v>142403.37999999974</v>
      </c>
      <c r="AC91" s="714">
        <v>124867.68000000002</v>
      </c>
      <c r="AD91" s="714">
        <v>111856.05999999984</v>
      </c>
      <c r="AE91" s="714">
        <v>105975.7099999998</v>
      </c>
      <c r="AF91" s="714">
        <v>114756.68</v>
      </c>
      <c r="AG91" s="714">
        <v>134201.69000000006</v>
      </c>
      <c r="AH91" s="714">
        <v>149113.97999999969</v>
      </c>
      <c r="AI91" s="714">
        <v>163606.67000000001</v>
      </c>
      <c r="AJ91" s="715">
        <v>172834.69999999969</v>
      </c>
      <c r="AK91" s="716">
        <v>178131.88999999984</v>
      </c>
      <c r="AL91" s="717">
        <v>167320.98999999985</v>
      </c>
      <c r="AM91" s="714">
        <v>156579.38999999984</v>
      </c>
      <c r="AN91" s="714">
        <v>139141.82999999996</v>
      </c>
      <c r="AO91" s="714">
        <v>125331.90999999984</v>
      </c>
      <c r="AP91" s="714">
        <v>114082.83000000029</v>
      </c>
      <c r="AQ91" s="714">
        <v>106529.50999999963</v>
      </c>
      <c r="AR91" s="714">
        <v>117900.96000000011</v>
      </c>
      <c r="AS91" s="714">
        <v>138229.87000000014</v>
      </c>
      <c r="AT91" s="714">
        <v>153122.15999999986</v>
      </c>
      <c r="AU91" s="714">
        <v>176376.54999999978</v>
      </c>
      <c r="AV91" s="715">
        <v>189237.0999999998</v>
      </c>
      <c r="AW91" s="718">
        <v>182585.69999999992</v>
      </c>
      <c r="AX91" s="714">
        <v>220833.56999999998</v>
      </c>
      <c r="AY91" s="714">
        <v>-55410.599999999933</v>
      </c>
      <c r="AZ91" s="714">
        <v>311046.12000000046</v>
      </c>
      <c r="BA91" s="714">
        <v>148503.28000000006</v>
      </c>
      <c r="BB91" s="714">
        <v>208263.40999999983</v>
      </c>
      <c r="BC91" s="714">
        <v>39918.279999999948</v>
      </c>
      <c r="BD91" s="714">
        <v>165597.30999999991</v>
      </c>
      <c r="BE91" s="714">
        <v>182068.21999999997</v>
      </c>
      <c r="BF91" s="714">
        <v>158944.0400000001</v>
      </c>
      <c r="BG91" s="714">
        <v>173864.2000000003</v>
      </c>
      <c r="BH91" s="713">
        <v>176573.67999999985</v>
      </c>
      <c r="BI91" s="714">
        <v>364136.98999999883</v>
      </c>
      <c r="BJ91" s="714">
        <v>208909.5</v>
      </c>
      <c r="BK91" s="714">
        <v>86619.12</v>
      </c>
      <c r="BL91" s="714">
        <v>79859.320000000007</v>
      </c>
      <c r="BM91" s="714">
        <v>67460.05</v>
      </c>
      <c r="BN91" s="714">
        <v>73749.89</v>
      </c>
      <c r="BO91" s="714">
        <v>120813.7</v>
      </c>
      <c r="BP91" s="714">
        <v>66723.06</v>
      </c>
      <c r="BQ91" s="714">
        <v>79370.789999999994</v>
      </c>
      <c r="BR91" s="226">
        <v>133335.15</v>
      </c>
      <c r="BS91" s="226"/>
      <c r="BT91" s="226"/>
      <c r="BU91" s="164">
        <f t="shared" si="106"/>
        <v>16962.510247385129</v>
      </c>
      <c r="BV91" s="68">
        <f t="shared" si="106"/>
        <v>6047.5981399848533</v>
      </c>
      <c r="BW91" s="68">
        <f t="shared" si="106"/>
        <v>-11904.707046768337</v>
      </c>
      <c r="BX91" s="68">
        <f t="shared" si="106"/>
        <v>-18705.11388338753</v>
      </c>
      <c r="BY91" s="68">
        <f t="shared" si="106"/>
        <v>-59614.910130448625</v>
      </c>
      <c r="BZ91" s="68">
        <f t="shared" si="106"/>
        <v>-79122.423976510923</v>
      </c>
      <c r="CA91" s="68">
        <f t="shared" si="106"/>
        <v>-31664.609220446495</v>
      </c>
      <c r="CB91" s="68">
        <f t="shared" si="106"/>
        <v>-3484.007011137699</v>
      </c>
      <c r="CC91" s="68">
        <f t="shared" si="106"/>
        <v>19080.90909191611</v>
      </c>
      <c r="CD91" s="74">
        <f t="shared" si="106"/>
        <v>-13820.410000000324</v>
      </c>
      <c r="CE91" s="211"/>
    </row>
    <row r="92" spans="1:83" ht="15.75" thickBot="1" x14ac:dyDescent="0.3">
      <c r="A92" s="4"/>
      <c r="B92" s="80" t="s">
        <v>46</v>
      </c>
      <c r="C92" s="668">
        <v>9926554.9000000004</v>
      </c>
      <c r="D92" s="709">
        <v>9513069.230000006</v>
      </c>
      <c r="E92" s="709">
        <v>9336963.9100000039</v>
      </c>
      <c r="F92" s="709">
        <v>8957152.6000000052</v>
      </c>
      <c r="G92" s="709">
        <v>10969814.39000001</v>
      </c>
      <c r="H92" s="709">
        <v>12476076.340000009</v>
      </c>
      <c r="I92" s="709">
        <v>10534937.219999999</v>
      </c>
      <c r="J92" s="709">
        <v>9833176.4599999934</v>
      </c>
      <c r="K92" s="709">
        <v>9364429.7000000011</v>
      </c>
      <c r="L92" s="709">
        <v>11336897.499999996</v>
      </c>
      <c r="M92" s="709">
        <v>12638766.599999998</v>
      </c>
      <c r="N92" s="710">
        <v>10968249.399999987</v>
      </c>
      <c r="O92" s="711">
        <v>11494017.280000005</v>
      </c>
      <c r="P92" s="709">
        <v>9652503.9099999946</v>
      </c>
      <c r="Q92" s="712">
        <f>SUM(Q87:Q91)</f>
        <v>9242446.1400000006</v>
      </c>
      <c r="R92" s="712">
        <f>SUM(R87:R91)</f>
        <v>9523305.070000004</v>
      </c>
      <c r="S92" s="712">
        <f>SUM(S87:S91)</f>
        <v>12151374.179999996</v>
      </c>
      <c r="T92" s="712">
        <f>SUM(T87:T91)</f>
        <v>12422090.869999997</v>
      </c>
      <c r="U92" s="710">
        <v>11068831.010000004</v>
      </c>
      <c r="V92" s="710">
        <v>9881776.7500000056</v>
      </c>
      <c r="W92" s="710">
        <v>8977029.4600000009</v>
      </c>
      <c r="X92" s="713">
        <f>SUM(X87:X91)</f>
        <v>11815995.880000016</v>
      </c>
      <c r="Y92" s="714">
        <v>12140181.140000004</v>
      </c>
      <c r="Z92" s="714">
        <v>10917524.809999999</v>
      </c>
      <c r="AA92" s="714">
        <v>12317957.160000002</v>
      </c>
      <c r="AB92" s="714">
        <v>10296611.52</v>
      </c>
      <c r="AC92" s="714">
        <v>8963866.1399999969</v>
      </c>
      <c r="AD92" s="714">
        <f>SUM(AD87:AD91)</f>
        <v>10659633.439999999</v>
      </c>
      <c r="AE92" s="714">
        <f>SUM(AE87:AE91)</f>
        <v>11898743.189999992</v>
      </c>
      <c r="AF92" s="714">
        <f t="shared" ref="AF92" si="107">SUM(AF87:AF91)</f>
        <v>11776330.72000001</v>
      </c>
      <c r="AG92" s="714">
        <f t="shared" ref="AG92" si="108">SUM(AG87:AG91)</f>
        <v>12847053.199999996</v>
      </c>
      <c r="AH92" s="714">
        <v>9731043.589999998</v>
      </c>
      <c r="AI92" s="714">
        <f t="shared" ref="AI92" si="109">SUM(AI87:AI91)</f>
        <v>9393849.7300000023</v>
      </c>
      <c r="AJ92" s="715">
        <v>11723594.280000003</v>
      </c>
      <c r="AK92" s="716">
        <v>12635996.41</v>
      </c>
      <c r="AL92" s="717">
        <f t="shared" ref="AL92" si="110">SUM(AL87:AL91)</f>
        <v>12022043.429999992</v>
      </c>
      <c r="AM92" s="714">
        <v>12758910.119999994</v>
      </c>
      <c r="AN92" s="714">
        <v>10541219.089999998</v>
      </c>
      <c r="AO92" s="714">
        <v>10556304.889999995</v>
      </c>
      <c r="AP92" s="714">
        <f t="shared" ref="AP92" si="111">SUM(AP87:AP91)</f>
        <v>11525670.569999998</v>
      </c>
      <c r="AQ92" s="714">
        <v>12314670.1</v>
      </c>
      <c r="AR92" s="714">
        <v>14518538.040000003</v>
      </c>
      <c r="AS92" s="714">
        <v>12721768.589999996</v>
      </c>
      <c r="AT92" s="714">
        <v>10081523.530000009</v>
      </c>
      <c r="AU92" s="714">
        <v>9990940.4899999946</v>
      </c>
      <c r="AV92" s="715">
        <v>12652389.079999993</v>
      </c>
      <c r="AW92" s="718">
        <v>14868951.119999986</v>
      </c>
      <c r="AX92" s="714">
        <v>13423450.710000005</v>
      </c>
      <c r="AY92" s="714">
        <v>13898607.140000001</v>
      </c>
      <c r="AZ92" s="714">
        <v>12582636.850000005</v>
      </c>
      <c r="BA92" s="714">
        <v>11409964.959999999</v>
      </c>
      <c r="BB92" s="714">
        <f t="shared" ref="BB92" si="112">SUM(BB87:BB91)</f>
        <v>13478096.800000003</v>
      </c>
      <c r="BC92" s="714">
        <v>14435285.179999992</v>
      </c>
      <c r="BD92" s="714">
        <v>16817058.050000001</v>
      </c>
      <c r="BE92" s="714">
        <v>13546792.729999999</v>
      </c>
      <c r="BF92" s="714">
        <v>11991983.99</v>
      </c>
      <c r="BG92" s="714">
        <v>11871883.4</v>
      </c>
      <c r="BH92" s="713">
        <v>13600662.559999989</v>
      </c>
      <c r="BI92" s="714">
        <v>14763815.789999997</v>
      </c>
      <c r="BJ92" s="714">
        <v>12405674.380000001</v>
      </c>
      <c r="BK92" s="714">
        <v>17025543.219999999</v>
      </c>
      <c r="BL92" s="714">
        <v>13854807.76</v>
      </c>
      <c r="BM92" s="714">
        <v>12819673.32</v>
      </c>
      <c r="BN92" s="714">
        <v>16863258.82</v>
      </c>
      <c r="BO92" s="714">
        <v>21284671.210000001</v>
      </c>
      <c r="BP92" s="714">
        <v>19214403.309999999</v>
      </c>
      <c r="BQ92" s="714">
        <v>16932891.34</v>
      </c>
      <c r="BR92" s="226">
        <v>15113576.180000002</v>
      </c>
      <c r="BS92" s="226"/>
      <c r="BT92" s="226"/>
      <c r="BU92" s="166">
        <f t="shared" si="106"/>
        <v>1567462.3800000045</v>
      </c>
      <c r="BV92" s="70">
        <f t="shared" si="106"/>
        <v>139434.67999998853</v>
      </c>
      <c r="BW92" s="70">
        <f t="shared" si="106"/>
        <v>-94517.770000003278</v>
      </c>
      <c r="BX92" s="70">
        <f t="shared" si="106"/>
        <v>566152.46999999881</v>
      </c>
      <c r="BY92" s="70">
        <f t="shared" si="106"/>
        <v>1181559.7899999861</v>
      </c>
      <c r="BZ92" s="70">
        <f t="shared" si="106"/>
        <v>-53985.470000011846</v>
      </c>
      <c r="CA92" s="70">
        <f t="shared" si="106"/>
        <v>533893.79000000469</v>
      </c>
      <c r="CB92" s="70">
        <f t="shared" si="106"/>
        <v>48600.290000012144</v>
      </c>
      <c r="CC92" s="70">
        <f t="shared" si="106"/>
        <v>-387400.24000000022</v>
      </c>
      <c r="CD92" s="77">
        <f t="shared" si="106"/>
        <v>479098.38000001945</v>
      </c>
      <c r="CE92" s="211"/>
    </row>
    <row r="93" spans="1:83" x14ac:dyDescent="0.25">
      <c r="A93" s="4">
        <v>13</v>
      </c>
      <c r="B93" s="81" t="s">
        <v>48</v>
      </c>
      <c r="C93" s="719"/>
      <c r="D93" s="720"/>
      <c r="E93" s="720"/>
      <c r="F93" s="720"/>
      <c r="G93" s="720"/>
      <c r="H93" s="720"/>
      <c r="I93" s="720"/>
      <c r="J93" s="720"/>
      <c r="K93" s="720"/>
      <c r="L93" s="720"/>
      <c r="M93" s="720"/>
      <c r="N93" s="721"/>
      <c r="O93" s="700"/>
      <c r="P93" s="720"/>
      <c r="Q93" s="722"/>
      <c r="R93" s="720"/>
      <c r="S93" s="722"/>
      <c r="T93" s="720"/>
      <c r="U93" s="721"/>
      <c r="V93" s="699"/>
      <c r="W93" s="699"/>
      <c r="X93" s="723"/>
      <c r="Y93" s="703"/>
      <c r="Z93" s="703"/>
      <c r="AA93" s="703"/>
      <c r="AB93" s="703"/>
      <c r="AC93" s="703"/>
      <c r="AD93" s="724"/>
      <c r="AE93" s="724"/>
      <c r="AF93" s="724"/>
      <c r="AG93" s="724"/>
      <c r="AH93" s="703"/>
      <c r="AI93" s="724"/>
      <c r="AJ93" s="704"/>
      <c r="AK93" s="705"/>
      <c r="AL93" s="706"/>
      <c r="AM93" s="703"/>
      <c r="AN93" s="703"/>
      <c r="AO93" s="703"/>
      <c r="AP93" s="724"/>
      <c r="AQ93" s="703"/>
      <c r="AR93" s="703"/>
      <c r="AS93" s="703"/>
      <c r="AT93" s="703"/>
      <c r="AU93" s="703"/>
      <c r="AV93" s="704"/>
      <c r="AW93" s="707"/>
      <c r="AX93" s="703"/>
      <c r="AY93" s="703"/>
      <c r="AZ93" s="703"/>
      <c r="BA93" s="703"/>
      <c r="BB93" s="724"/>
      <c r="BC93" s="703"/>
      <c r="BD93" s="703"/>
      <c r="BE93" s="703"/>
      <c r="BF93" s="703"/>
      <c r="BG93" s="703"/>
      <c r="BH93" s="702"/>
      <c r="BI93" s="703"/>
      <c r="BJ93" s="703"/>
      <c r="BK93" s="703"/>
      <c r="BL93" s="703"/>
      <c r="BM93" s="703"/>
      <c r="BN93" s="703"/>
      <c r="BO93" s="703"/>
      <c r="BP93" s="703"/>
      <c r="BQ93" s="703"/>
      <c r="BR93" s="225"/>
      <c r="BS93" s="225"/>
      <c r="BT93" s="225"/>
      <c r="BU93" s="164"/>
      <c r="BV93" s="68"/>
      <c r="BW93" s="68"/>
      <c r="BX93" s="68"/>
      <c r="BY93" s="68"/>
      <c r="BZ93" s="68"/>
      <c r="CA93" s="68"/>
      <c r="CB93" s="68"/>
      <c r="CC93" s="68"/>
      <c r="CD93" s="74"/>
      <c r="CE93" s="211"/>
    </row>
    <row r="94" spans="1:83" x14ac:dyDescent="0.25">
      <c r="A94" s="4"/>
      <c r="B94" s="61" t="s">
        <v>41</v>
      </c>
      <c r="C94" s="105">
        <v>20976150.36909109</v>
      </c>
      <c r="D94" s="93">
        <v>18681272.320866425</v>
      </c>
      <c r="E94" s="93">
        <v>16975605.430635661</v>
      </c>
      <c r="F94" s="93">
        <v>17152445.667856786</v>
      </c>
      <c r="G94" s="93">
        <v>22646136.186779022</v>
      </c>
      <c r="H94" s="93">
        <v>23802924.208885752</v>
      </c>
      <c r="I94" s="93">
        <v>18694377.419983007</v>
      </c>
      <c r="J94" s="93">
        <v>15644093.977963258</v>
      </c>
      <c r="K94" s="93">
        <v>16931365.304260239</v>
      </c>
      <c r="L94" s="93">
        <v>22611895</v>
      </c>
      <c r="M94" s="93">
        <v>23336904.300000004</v>
      </c>
      <c r="N94" s="93">
        <v>21731128.849999994</v>
      </c>
      <c r="O94" s="725">
        <v>19271324.960000005</v>
      </c>
      <c r="P94" s="93">
        <v>19323768.659999996</v>
      </c>
      <c r="Q94" s="726">
        <f>Q80+Q87</f>
        <v>18214424.959999997</v>
      </c>
      <c r="R94" s="93">
        <v>19343365.420000002</v>
      </c>
      <c r="S94" s="726">
        <f t="shared" ref="S94:T98" si="113">S80+S87</f>
        <v>25791330.379999999</v>
      </c>
      <c r="T94" s="726">
        <f t="shared" si="113"/>
        <v>25576349.989999995</v>
      </c>
      <c r="U94" s="93">
        <v>19140236.990000002</v>
      </c>
      <c r="V94" s="93">
        <v>16643528.920000002</v>
      </c>
      <c r="W94" s="93">
        <v>16584345.840000004</v>
      </c>
      <c r="X94" s="691">
        <f>X80+X87</f>
        <v>21207954.350000016</v>
      </c>
      <c r="Y94" s="693">
        <v>24469415.700000003</v>
      </c>
      <c r="Z94" s="693">
        <v>23544109.849999998</v>
      </c>
      <c r="AA94" s="693">
        <v>22244179.900000002</v>
      </c>
      <c r="AB94" s="693">
        <v>19603038.670000002</v>
      </c>
      <c r="AC94" s="693">
        <v>16365898.049999997</v>
      </c>
      <c r="AD94" s="693">
        <f t="shared" ref="AD94:AG98" si="114">AD80+AD87</f>
        <v>20687180.929999996</v>
      </c>
      <c r="AE94" s="693">
        <f t="shared" si="114"/>
        <v>24194678.569999997</v>
      </c>
      <c r="AF94" s="693">
        <f t="shared" si="114"/>
        <v>23529808.310000006</v>
      </c>
      <c r="AG94" s="693">
        <f t="shared" si="114"/>
        <v>23776640.530000001</v>
      </c>
      <c r="AH94" s="693">
        <v>16901160.939999998</v>
      </c>
      <c r="AI94" s="693">
        <f t="shared" ref="AI94:AI98" si="115">AI80+AI87</f>
        <v>17834908.590000004</v>
      </c>
      <c r="AJ94" s="693">
        <v>22575291.570000004</v>
      </c>
      <c r="AK94" s="694">
        <v>27645048.770000003</v>
      </c>
      <c r="AL94" s="695">
        <f t="shared" ref="AL94:AL98" si="116">AL80+AL87</f>
        <v>28892962.129999999</v>
      </c>
      <c r="AM94" s="693">
        <v>24358777.519999996</v>
      </c>
      <c r="AN94" s="693">
        <v>21489068.589999996</v>
      </c>
      <c r="AO94" s="693">
        <v>19707270.479999997</v>
      </c>
      <c r="AP94" s="693">
        <f t="shared" ref="AP94:AP98" si="117">AP80+AP87</f>
        <v>22074741.899999995</v>
      </c>
      <c r="AQ94" s="693">
        <v>27085760.379999999</v>
      </c>
      <c r="AR94" s="693">
        <v>33321366.41</v>
      </c>
      <c r="AS94" s="693">
        <v>26395587.060000006</v>
      </c>
      <c r="AT94" s="693">
        <v>19623072.720000006</v>
      </c>
      <c r="AU94" s="693">
        <v>20939390.199999999</v>
      </c>
      <c r="AV94" s="693">
        <v>27155186.609999999</v>
      </c>
      <c r="AW94" s="694">
        <v>33083310.899999991</v>
      </c>
      <c r="AX94" s="693">
        <v>31010274.859999999</v>
      </c>
      <c r="AY94" s="693">
        <v>30306432.099999998</v>
      </c>
      <c r="AZ94" s="693">
        <v>26847803.32</v>
      </c>
      <c r="BA94" s="693">
        <v>22637942.409999996</v>
      </c>
      <c r="BB94" s="693">
        <f t="shared" ref="BB94:BB98" si="118">BB80+BB87</f>
        <v>25673825.57</v>
      </c>
      <c r="BC94" s="693">
        <v>30600424.049999997</v>
      </c>
      <c r="BD94" s="693">
        <v>29659404.890000001</v>
      </c>
      <c r="BE94" s="693">
        <v>27030748.990000006</v>
      </c>
      <c r="BF94" s="693">
        <v>21037819.27</v>
      </c>
      <c r="BG94" s="693">
        <v>22683012.68</v>
      </c>
      <c r="BH94" s="691">
        <v>27598797.559999999</v>
      </c>
      <c r="BI94" s="693">
        <v>31824223.859999999</v>
      </c>
      <c r="BJ94" s="693">
        <v>35488523.609999999</v>
      </c>
      <c r="BK94" s="693">
        <v>31461964.789999999</v>
      </c>
      <c r="BL94" s="693">
        <v>28793446.289999999</v>
      </c>
      <c r="BM94" s="693">
        <v>22876080.739999998</v>
      </c>
      <c r="BN94" s="693">
        <v>27958753.59</v>
      </c>
      <c r="BO94" s="693">
        <v>40229523.280000001</v>
      </c>
      <c r="BP94" s="693">
        <v>37776543.719999999</v>
      </c>
      <c r="BQ94" s="693">
        <v>25996724.670000002</v>
      </c>
      <c r="BR94" s="227">
        <v>26840164.75</v>
      </c>
      <c r="BS94" s="227"/>
      <c r="BT94" s="227"/>
      <c r="BU94" s="166">
        <f t="shared" ref="BU94:CD99" si="119">O94-C94</f>
        <v>-1704825.4090910852</v>
      </c>
      <c r="BV94" s="70">
        <f t="shared" si="119"/>
        <v>642496.33913357183</v>
      </c>
      <c r="BW94" s="70">
        <f t="shared" si="119"/>
        <v>1238819.5293643363</v>
      </c>
      <c r="BX94" s="70">
        <f t="shared" si="119"/>
        <v>2190919.7521432154</v>
      </c>
      <c r="BY94" s="70">
        <f t="shared" si="119"/>
        <v>3145194.1932209767</v>
      </c>
      <c r="BZ94" s="70">
        <f t="shared" si="119"/>
        <v>1773425.781114243</v>
      </c>
      <c r="CA94" s="70">
        <f t="shared" si="119"/>
        <v>445859.57001699507</v>
      </c>
      <c r="CB94" s="70">
        <f t="shared" si="119"/>
        <v>999434.94203674421</v>
      </c>
      <c r="CC94" s="70">
        <f t="shared" si="119"/>
        <v>-347019.46426023543</v>
      </c>
      <c r="CD94" s="77">
        <f t="shared" si="119"/>
        <v>-1403940.6499999836</v>
      </c>
      <c r="CE94" s="211"/>
    </row>
    <row r="95" spans="1:83" x14ac:dyDescent="0.25">
      <c r="A95" s="4"/>
      <c r="B95" s="61" t="s">
        <v>42</v>
      </c>
      <c r="C95" s="105">
        <v>3465545.5533603011</v>
      </c>
      <c r="D95" s="93">
        <v>3166451.8989160061</v>
      </c>
      <c r="E95" s="93">
        <v>2858904.0153066125</v>
      </c>
      <c r="F95" s="93">
        <v>2744057.7395456526</v>
      </c>
      <c r="G95" s="93">
        <v>3601381.3936472647</v>
      </c>
      <c r="H95" s="93">
        <v>3799002.3075362453</v>
      </c>
      <c r="I95" s="93">
        <v>2968145.6292437189</v>
      </c>
      <c r="J95" s="93">
        <v>2459251.2236832301</v>
      </c>
      <c r="K95" s="93">
        <v>2676640.4378270507</v>
      </c>
      <c r="L95" s="93">
        <v>3533145.5599999991</v>
      </c>
      <c r="M95" s="93">
        <v>3700959.86</v>
      </c>
      <c r="N95" s="93">
        <v>3591033.25</v>
      </c>
      <c r="O95" s="725">
        <v>3211162.540000001</v>
      </c>
      <c r="P95" s="93">
        <v>3324720.0399999991</v>
      </c>
      <c r="Q95" s="726">
        <f>Q81+Q88</f>
        <v>3018427.1000000006</v>
      </c>
      <c r="R95" s="93">
        <v>3290563.6400000006</v>
      </c>
      <c r="S95" s="726">
        <f t="shared" si="113"/>
        <v>4276376.0200000005</v>
      </c>
      <c r="T95" s="726">
        <f t="shared" si="113"/>
        <v>4383381.5600000005</v>
      </c>
      <c r="U95" s="93">
        <v>3249299.4999999991</v>
      </c>
      <c r="V95" s="93">
        <v>2929861.120000001</v>
      </c>
      <c r="W95" s="93">
        <v>2953605.4499999997</v>
      </c>
      <c r="X95" s="691">
        <f>X81+X88</f>
        <v>3772202.6500000013</v>
      </c>
      <c r="Y95" s="693">
        <v>4186852.1799999997</v>
      </c>
      <c r="Z95" s="693">
        <v>4161718.379999999</v>
      </c>
      <c r="AA95" s="693">
        <v>4103998.6400000006</v>
      </c>
      <c r="AB95" s="693">
        <v>3199669.4600000009</v>
      </c>
      <c r="AC95" s="693">
        <v>2924937.7999999989</v>
      </c>
      <c r="AD95" s="693">
        <f t="shared" si="114"/>
        <v>3717804.9</v>
      </c>
      <c r="AE95" s="693">
        <f t="shared" si="114"/>
        <v>4119363.4</v>
      </c>
      <c r="AF95" s="693">
        <f t="shared" si="114"/>
        <v>4182331.34</v>
      </c>
      <c r="AG95" s="693">
        <f t="shared" si="114"/>
        <v>4102128.89</v>
      </c>
      <c r="AH95" s="693">
        <v>2978424.5</v>
      </c>
      <c r="AI95" s="693">
        <f t="shared" si="115"/>
        <v>3309165.5899999994</v>
      </c>
      <c r="AJ95" s="693">
        <v>4170770.1700000009</v>
      </c>
      <c r="AK95" s="694">
        <v>5029721.7</v>
      </c>
      <c r="AL95" s="695">
        <f t="shared" si="116"/>
        <v>5403817.6899999995</v>
      </c>
      <c r="AM95" s="693">
        <v>4724970.93</v>
      </c>
      <c r="AN95" s="693">
        <v>4220022.0300000012</v>
      </c>
      <c r="AO95" s="693">
        <v>3905937.5599999991</v>
      </c>
      <c r="AP95" s="693">
        <f t="shared" si="117"/>
        <v>4342699.3</v>
      </c>
      <c r="AQ95" s="693">
        <v>5338276.0200000005</v>
      </c>
      <c r="AR95" s="693">
        <v>6394963.5400000019</v>
      </c>
      <c r="AS95" s="693">
        <v>4985307.7799999993</v>
      </c>
      <c r="AT95" s="693">
        <v>3911613.99</v>
      </c>
      <c r="AU95" s="693">
        <v>4279783.3899999997</v>
      </c>
      <c r="AV95" s="693">
        <v>5434792.339999998</v>
      </c>
      <c r="AW95" s="694">
        <v>6225967.209999999</v>
      </c>
      <c r="AX95" s="693">
        <v>5809767.79</v>
      </c>
      <c r="AY95" s="693">
        <v>5564213.1800000016</v>
      </c>
      <c r="AZ95" s="693">
        <v>5100021.43</v>
      </c>
      <c r="BA95" s="693">
        <v>4275823.6600000011</v>
      </c>
      <c r="BB95" s="693">
        <f t="shared" si="118"/>
        <v>4791003.5100000007</v>
      </c>
      <c r="BC95" s="693">
        <v>5779328.7200000007</v>
      </c>
      <c r="BD95" s="693">
        <v>5682670.8499999996</v>
      </c>
      <c r="BE95" s="693">
        <v>5208338.419999999</v>
      </c>
      <c r="BF95" s="693">
        <v>4003446.6399999992</v>
      </c>
      <c r="BG95" s="693">
        <v>4623426.790000001</v>
      </c>
      <c r="BH95" s="691">
        <v>5410276.4400000013</v>
      </c>
      <c r="BI95" s="693">
        <v>5976863.7400000002</v>
      </c>
      <c r="BJ95" s="693">
        <v>7486889.1799999997</v>
      </c>
      <c r="BK95" s="693">
        <v>7604758.6799999997</v>
      </c>
      <c r="BL95" s="693">
        <v>6603073.5999999996</v>
      </c>
      <c r="BM95" s="693">
        <v>4921147.25</v>
      </c>
      <c r="BN95" s="693">
        <v>6351440.2000000002</v>
      </c>
      <c r="BO95" s="693">
        <v>8911581.4199999999</v>
      </c>
      <c r="BP95" s="693">
        <v>8179348.8499999996</v>
      </c>
      <c r="BQ95" s="693">
        <v>5817937.29</v>
      </c>
      <c r="BR95" s="227">
        <v>6042554.79</v>
      </c>
      <c r="BS95" s="227"/>
      <c r="BT95" s="227"/>
      <c r="BU95" s="166">
        <f t="shared" si="119"/>
        <v>-254383.0133603001</v>
      </c>
      <c r="BV95" s="70">
        <f t="shared" si="119"/>
        <v>158268.14108399302</v>
      </c>
      <c r="BW95" s="70">
        <f t="shared" si="119"/>
        <v>159523.08469338808</v>
      </c>
      <c r="BX95" s="70">
        <f t="shared" si="119"/>
        <v>546505.90045434795</v>
      </c>
      <c r="BY95" s="70">
        <f t="shared" si="119"/>
        <v>674994.6263527358</v>
      </c>
      <c r="BZ95" s="70">
        <f t="shared" si="119"/>
        <v>584379.2524637552</v>
      </c>
      <c r="CA95" s="70">
        <f t="shared" si="119"/>
        <v>281153.87075628014</v>
      </c>
      <c r="CB95" s="70">
        <f t="shared" si="119"/>
        <v>470609.89631677093</v>
      </c>
      <c r="CC95" s="70">
        <f t="shared" si="119"/>
        <v>276965.01217294903</v>
      </c>
      <c r="CD95" s="77">
        <f t="shared" si="119"/>
        <v>239057.09000000218</v>
      </c>
      <c r="CE95" s="211"/>
    </row>
    <row r="96" spans="1:83" x14ac:dyDescent="0.25">
      <c r="A96" s="4"/>
      <c r="B96" s="61" t="s">
        <v>43</v>
      </c>
      <c r="C96" s="105">
        <v>9341567.7050024811</v>
      </c>
      <c r="D96" s="93">
        <v>8907562.9271056931</v>
      </c>
      <c r="E96" s="93">
        <v>8654845.2067556791</v>
      </c>
      <c r="F96" s="93">
        <v>8647637.7252306789</v>
      </c>
      <c r="G96" s="93">
        <v>9894435.5940755606</v>
      </c>
      <c r="H96" s="93">
        <v>10506021.434768472</v>
      </c>
      <c r="I96" s="93">
        <v>9194711.7025178708</v>
      </c>
      <c r="J96" s="93">
        <v>8152669.4151890669</v>
      </c>
      <c r="K96" s="93">
        <v>7893130.0428616051</v>
      </c>
      <c r="L96" s="93">
        <v>9042498.209999999</v>
      </c>
      <c r="M96" s="93">
        <v>9374948.5599999987</v>
      </c>
      <c r="N96" s="93">
        <v>11426926.219999997</v>
      </c>
      <c r="O96" s="725">
        <v>6497490.8600000031</v>
      </c>
      <c r="P96" s="93">
        <v>7629001.5999999978</v>
      </c>
      <c r="Q96" s="726">
        <f>Q82+Q89</f>
        <v>7147044.4700000016</v>
      </c>
      <c r="R96" s="93">
        <v>8089200.3800000008</v>
      </c>
      <c r="S96" s="726">
        <f t="shared" si="113"/>
        <v>9278460.2999999989</v>
      </c>
      <c r="T96" s="726">
        <f t="shared" si="113"/>
        <v>9125891.7699999977</v>
      </c>
      <c r="U96" s="93">
        <v>8393728.6600000039</v>
      </c>
      <c r="V96" s="93">
        <v>8184491.7699999977</v>
      </c>
      <c r="W96" s="93">
        <v>6466862.8600000003</v>
      </c>
      <c r="X96" s="691">
        <f>X82+X89</f>
        <v>8166627.3400000017</v>
      </c>
      <c r="Y96" s="693">
        <v>8534788.2800000012</v>
      </c>
      <c r="Z96" s="693">
        <v>8157828.8499999978</v>
      </c>
      <c r="AA96" s="693">
        <v>8440888.9100000001</v>
      </c>
      <c r="AB96" s="693">
        <v>8240985.5399999954</v>
      </c>
      <c r="AC96" s="693">
        <v>7760410.620000001</v>
      </c>
      <c r="AD96" s="693">
        <f t="shared" si="114"/>
        <v>9237099.6799999997</v>
      </c>
      <c r="AE96" s="693">
        <f t="shared" si="114"/>
        <v>10650785.669999996</v>
      </c>
      <c r="AF96" s="693">
        <f t="shared" si="114"/>
        <v>8898357.7300000004</v>
      </c>
      <c r="AG96" s="693">
        <f t="shared" si="114"/>
        <v>10214044.089999996</v>
      </c>
      <c r="AH96" s="693">
        <v>8615769.8299999982</v>
      </c>
      <c r="AI96" s="693">
        <f t="shared" si="115"/>
        <v>7991448.5899999989</v>
      </c>
      <c r="AJ96" s="693">
        <v>8724020.4800000004</v>
      </c>
      <c r="AK96" s="694">
        <v>9803560.0199999958</v>
      </c>
      <c r="AL96" s="695">
        <f t="shared" si="116"/>
        <v>10108813.629999999</v>
      </c>
      <c r="AM96" s="693">
        <v>10112784.909999998</v>
      </c>
      <c r="AN96" s="693">
        <v>9246086.5999999959</v>
      </c>
      <c r="AO96" s="693">
        <v>9367552.3200000022</v>
      </c>
      <c r="AP96" s="693">
        <f t="shared" si="117"/>
        <v>10266227.460000001</v>
      </c>
      <c r="AQ96" s="693">
        <v>11147558.770000003</v>
      </c>
      <c r="AR96" s="693">
        <v>12555954.199999997</v>
      </c>
      <c r="AS96" s="693">
        <v>11541053.189999996</v>
      </c>
      <c r="AT96" s="693">
        <v>9464745.4200000018</v>
      </c>
      <c r="AU96" s="693">
        <v>9323021.8099999987</v>
      </c>
      <c r="AV96" s="693">
        <v>10926953.719999995</v>
      </c>
      <c r="AW96" s="694">
        <v>12101634.719999997</v>
      </c>
      <c r="AX96" s="693">
        <v>12441975.450000005</v>
      </c>
      <c r="AY96" s="693">
        <v>12569168.91</v>
      </c>
      <c r="AZ96" s="693">
        <v>11932552.350000001</v>
      </c>
      <c r="BA96" s="693">
        <v>10892360.850000001</v>
      </c>
      <c r="BB96" s="693">
        <f t="shared" si="118"/>
        <v>12355226.329999998</v>
      </c>
      <c r="BC96" s="693">
        <v>12551379.069999997</v>
      </c>
      <c r="BD96" s="693">
        <v>12728020.990000002</v>
      </c>
      <c r="BE96" s="693">
        <v>12168473.829999993</v>
      </c>
      <c r="BF96" s="693">
        <v>11321387.600000003</v>
      </c>
      <c r="BG96" s="693">
        <v>9362911.1699999999</v>
      </c>
      <c r="BH96" s="691">
        <v>10933733.899999999</v>
      </c>
      <c r="BI96" s="693">
        <v>11898737.340000004</v>
      </c>
      <c r="BJ96" s="693">
        <v>20749918.879999999</v>
      </c>
      <c r="BK96" s="693">
        <v>22932973.850000001</v>
      </c>
      <c r="BL96" s="693">
        <v>21169652.449999999</v>
      </c>
      <c r="BM96" s="693">
        <v>19985930.640000001</v>
      </c>
      <c r="BN96" s="693">
        <v>22326781.760000002</v>
      </c>
      <c r="BO96" s="693">
        <v>18577560.18</v>
      </c>
      <c r="BP96" s="693">
        <v>17959766.219999999</v>
      </c>
      <c r="BQ96" s="693">
        <v>13850272.449999999</v>
      </c>
      <c r="BR96" s="227">
        <v>15668081.02</v>
      </c>
      <c r="BS96" s="227"/>
      <c r="BT96" s="227"/>
      <c r="BU96" s="166">
        <f t="shared" si="119"/>
        <v>-2844076.845002478</v>
      </c>
      <c r="BV96" s="70">
        <f t="shared" si="119"/>
        <v>-1278561.3271056954</v>
      </c>
      <c r="BW96" s="70">
        <f t="shared" si="119"/>
        <v>-1507800.7367556775</v>
      </c>
      <c r="BX96" s="70">
        <f t="shared" si="119"/>
        <v>-558437.3452306781</v>
      </c>
      <c r="BY96" s="70">
        <f t="shared" si="119"/>
        <v>-615975.29407556169</v>
      </c>
      <c r="BZ96" s="70">
        <f t="shared" si="119"/>
        <v>-1380129.6647684742</v>
      </c>
      <c r="CA96" s="70">
        <f t="shared" si="119"/>
        <v>-800983.04251786694</v>
      </c>
      <c r="CB96" s="70">
        <f t="shared" si="119"/>
        <v>31822.354810930789</v>
      </c>
      <c r="CC96" s="70">
        <f t="shared" si="119"/>
        <v>-1426267.1828616047</v>
      </c>
      <c r="CD96" s="77">
        <f t="shared" si="119"/>
        <v>-875870.86999999732</v>
      </c>
      <c r="CE96" s="211"/>
    </row>
    <row r="97" spans="1:83" x14ac:dyDescent="0.25">
      <c r="A97" s="4"/>
      <c r="B97" s="61" t="s">
        <v>52</v>
      </c>
      <c r="C97" s="105">
        <v>14142720.552793512</v>
      </c>
      <c r="D97" s="93">
        <v>12340503.971251871</v>
      </c>
      <c r="E97" s="93">
        <v>10696723.070255285</v>
      </c>
      <c r="F97" s="93">
        <v>12149222.733483499</v>
      </c>
      <c r="G97" s="93">
        <v>13652301.725367714</v>
      </c>
      <c r="H97" s="93">
        <v>13068345.73483303</v>
      </c>
      <c r="I97" s="93">
        <v>13475283.449034955</v>
      </c>
      <c r="J97" s="93">
        <v>10774177.486153297</v>
      </c>
      <c r="K97" s="93">
        <v>13004272.154143022</v>
      </c>
      <c r="L97" s="93">
        <v>10165681.079999998</v>
      </c>
      <c r="M97" s="93">
        <v>14873488.169999994</v>
      </c>
      <c r="N97" s="93">
        <v>11701628.359999998</v>
      </c>
      <c r="O97" s="725">
        <v>12382383.769999996</v>
      </c>
      <c r="P97" s="93">
        <v>9225936.0199999996</v>
      </c>
      <c r="Q97" s="726">
        <f>Q83+Q90</f>
        <v>11178655.279999999</v>
      </c>
      <c r="R97" s="93">
        <v>10322923.390000001</v>
      </c>
      <c r="S97" s="726">
        <f t="shared" si="113"/>
        <v>11759669.009999998</v>
      </c>
      <c r="T97" s="726">
        <f t="shared" si="113"/>
        <v>12212622.940000001</v>
      </c>
      <c r="U97" s="93">
        <v>10983598</v>
      </c>
      <c r="V97" s="93">
        <v>11413465.950000001</v>
      </c>
      <c r="W97" s="93">
        <v>9464234.2400000021</v>
      </c>
      <c r="X97" s="691">
        <f>X83+X90</f>
        <v>10957810.669999998</v>
      </c>
      <c r="Y97" s="693">
        <v>10576222.870000005</v>
      </c>
      <c r="Z97" s="693">
        <v>10960601.110000001</v>
      </c>
      <c r="AA97" s="693">
        <v>11130677.729999999</v>
      </c>
      <c r="AB97" s="693">
        <v>11685724.770000001</v>
      </c>
      <c r="AC97" s="693">
        <v>10329519.460000001</v>
      </c>
      <c r="AD97" s="693">
        <f t="shared" si="114"/>
        <v>12564432.110000003</v>
      </c>
      <c r="AE97" s="693">
        <f t="shared" si="114"/>
        <v>13236142.209999999</v>
      </c>
      <c r="AF97" s="693">
        <f t="shared" si="114"/>
        <v>13115824.020000003</v>
      </c>
      <c r="AG97" s="693">
        <f t="shared" si="114"/>
        <v>14761726.9</v>
      </c>
      <c r="AH97" s="693">
        <v>12164779.290000003</v>
      </c>
      <c r="AI97" s="693">
        <f t="shared" si="115"/>
        <v>12794079.980000002</v>
      </c>
      <c r="AJ97" s="693">
        <v>12089952.210000001</v>
      </c>
      <c r="AK97" s="694">
        <v>14208189.59</v>
      </c>
      <c r="AL97" s="695">
        <f t="shared" si="116"/>
        <v>13536964.069999997</v>
      </c>
      <c r="AM97" s="693">
        <v>14025653.709999997</v>
      </c>
      <c r="AN97" s="693">
        <v>13081507.960000005</v>
      </c>
      <c r="AO97" s="693">
        <v>12246198.609999996</v>
      </c>
      <c r="AP97" s="693">
        <f t="shared" si="117"/>
        <v>13962975.82</v>
      </c>
      <c r="AQ97" s="693">
        <v>14747936.859999996</v>
      </c>
      <c r="AR97" s="693">
        <v>15011156.830000002</v>
      </c>
      <c r="AS97" s="693">
        <v>14707481.659999996</v>
      </c>
      <c r="AT97" s="693">
        <v>13973160.790000001</v>
      </c>
      <c r="AU97" s="693">
        <v>12166528.449999999</v>
      </c>
      <c r="AV97" s="693">
        <v>14048898.489999998</v>
      </c>
      <c r="AW97" s="694">
        <v>13564070.59</v>
      </c>
      <c r="AX97" s="693">
        <v>15533509.48</v>
      </c>
      <c r="AY97" s="693">
        <v>13531466.110000003</v>
      </c>
      <c r="AZ97" s="693">
        <v>13238691.730000002</v>
      </c>
      <c r="BA97" s="693">
        <v>13267231.250000004</v>
      </c>
      <c r="BB97" s="693">
        <f t="shared" si="118"/>
        <v>14639338.010000005</v>
      </c>
      <c r="BC97" s="693">
        <v>14949029.529999997</v>
      </c>
      <c r="BD97" s="693">
        <v>15728294.439999996</v>
      </c>
      <c r="BE97" s="693">
        <v>14941560.210000001</v>
      </c>
      <c r="BF97" s="693">
        <v>14129548.829999996</v>
      </c>
      <c r="BG97" s="693">
        <v>13492979.129999999</v>
      </c>
      <c r="BH97" s="691">
        <v>12369634.529999994</v>
      </c>
      <c r="BI97" s="693">
        <v>11495111.749999996</v>
      </c>
      <c r="BJ97" s="693">
        <v>0</v>
      </c>
      <c r="BK97" s="693">
        <v>18089327.520000003</v>
      </c>
      <c r="BL97" s="693">
        <v>10624596.560000001</v>
      </c>
      <c r="BM97" s="693">
        <v>13267643.26</v>
      </c>
      <c r="BN97" s="693">
        <v>19922917.23</v>
      </c>
      <c r="BO97" s="693">
        <v>25797797.140000001</v>
      </c>
      <c r="BP97" s="693">
        <v>23033772.09</v>
      </c>
      <c r="BQ97" s="693">
        <v>21195275.649999999</v>
      </c>
      <c r="BR97" s="227">
        <v>19604379.350000001</v>
      </c>
      <c r="BS97" s="227"/>
      <c r="BT97" s="227"/>
      <c r="BU97" s="166">
        <f t="shared" si="119"/>
        <v>-1760336.7827935163</v>
      </c>
      <c r="BV97" s="70">
        <f t="shared" si="119"/>
        <v>-3114567.9512518719</v>
      </c>
      <c r="BW97" s="70">
        <f t="shared" si="119"/>
        <v>481932.2097447142</v>
      </c>
      <c r="BX97" s="70">
        <f t="shared" si="119"/>
        <v>-1826299.3434834983</v>
      </c>
      <c r="BY97" s="70">
        <f t="shared" si="119"/>
        <v>-1892632.7153677158</v>
      </c>
      <c r="BZ97" s="70">
        <f t="shared" si="119"/>
        <v>-855722.79483302869</v>
      </c>
      <c r="CA97" s="70">
        <f t="shared" si="119"/>
        <v>-2491685.4490349554</v>
      </c>
      <c r="CB97" s="70">
        <f t="shared" si="119"/>
        <v>639288.46384670399</v>
      </c>
      <c r="CC97" s="70">
        <f t="shared" si="119"/>
        <v>-3540037.9141430203</v>
      </c>
      <c r="CD97" s="77">
        <f t="shared" si="119"/>
        <v>792129.58999999985</v>
      </c>
      <c r="CE97" s="211"/>
    </row>
    <row r="98" spans="1:83" x14ac:dyDescent="0.25">
      <c r="A98" s="4"/>
      <c r="B98" s="61" t="s">
        <v>51</v>
      </c>
      <c r="C98" s="105">
        <v>705988.6597526148</v>
      </c>
      <c r="D98" s="93">
        <v>668653.56186001515</v>
      </c>
      <c r="E98" s="93">
        <v>645544.8770467682</v>
      </c>
      <c r="F98" s="93">
        <v>627674.97388338728</v>
      </c>
      <c r="G98" s="93">
        <v>666869.80013044842</v>
      </c>
      <c r="H98" s="93">
        <v>705000.21397651068</v>
      </c>
      <c r="I98" s="93">
        <v>681744.8392204463</v>
      </c>
      <c r="J98" s="93">
        <v>687777.63701113767</v>
      </c>
      <c r="K98" s="93">
        <v>679298.9309080838</v>
      </c>
      <c r="L98" s="93">
        <v>746412.81000000029</v>
      </c>
      <c r="M98" s="93">
        <v>745787.03999999934</v>
      </c>
      <c r="N98" s="93">
        <v>700087.7100000002</v>
      </c>
      <c r="O98" s="725">
        <v>671050.89999999991</v>
      </c>
      <c r="P98" s="93">
        <v>625166.54</v>
      </c>
      <c r="Q98" s="726">
        <f>Q84+Q91</f>
        <v>589755.74</v>
      </c>
      <c r="R98" s="93">
        <v>565194.08999999985</v>
      </c>
      <c r="S98" s="726">
        <f t="shared" si="113"/>
        <v>554388.99999999977</v>
      </c>
      <c r="T98" s="726">
        <f t="shared" si="113"/>
        <v>562285.62999999977</v>
      </c>
      <c r="U98" s="93">
        <v>588281.04999999981</v>
      </c>
      <c r="V98" s="93">
        <v>620193.41</v>
      </c>
      <c r="W98" s="93">
        <v>646477.0199999999</v>
      </c>
      <c r="X98" s="691">
        <f>X84+X91</f>
        <v>682592.79999999993</v>
      </c>
      <c r="Y98" s="693">
        <v>704685.0399999998</v>
      </c>
      <c r="Z98" s="693">
        <v>663885.99000000011</v>
      </c>
      <c r="AA98" s="693">
        <v>639596.75999999954</v>
      </c>
      <c r="AB98" s="693">
        <v>614471.18999999971</v>
      </c>
      <c r="AC98" s="693">
        <v>574606.78</v>
      </c>
      <c r="AD98" s="693">
        <f t="shared" si="114"/>
        <v>563015.19999999984</v>
      </c>
      <c r="AE98" s="693">
        <f t="shared" si="114"/>
        <v>566639.06999999983</v>
      </c>
      <c r="AF98" s="693">
        <f t="shared" si="114"/>
        <v>586092.15999999992</v>
      </c>
      <c r="AG98" s="693">
        <f t="shared" si="114"/>
        <v>605804.8600000001</v>
      </c>
      <c r="AH98" s="693">
        <v>650302.6799999997</v>
      </c>
      <c r="AI98" s="693">
        <f t="shared" si="115"/>
        <v>682315.29</v>
      </c>
      <c r="AJ98" s="693">
        <v>709102.46999999974</v>
      </c>
      <c r="AK98" s="694">
        <v>758683.7799999998</v>
      </c>
      <c r="AL98" s="695">
        <f t="shared" si="116"/>
        <v>721653.1399999999</v>
      </c>
      <c r="AM98" s="693">
        <v>685923.82999999984</v>
      </c>
      <c r="AN98" s="693">
        <v>630263.78</v>
      </c>
      <c r="AO98" s="693">
        <v>591228.66999999981</v>
      </c>
      <c r="AP98" s="693">
        <f t="shared" si="117"/>
        <v>570060.28000000026</v>
      </c>
      <c r="AQ98" s="693">
        <v>584886.4499999996</v>
      </c>
      <c r="AR98" s="693">
        <v>611264.31000000017</v>
      </c>
      <c r="AS98" s="693">
        <v>641754.28000000014</v>
      </c>
      <c r="AT98" s="693">
        <v>677698.66999999993</v>
      </c>
      <c r="AU98" s="693">
        <v>718095.92999999982</v>
      </c>
      <c r="AV98" s="693">
        <v>790642.41999999993</v>
      </c>
      <c r="AW98" s="694">
        <v>602818.92999999993</v>
      </c>
      <c r="AX98" s="693">
        <v>1163178.77</v>
      </c>
      <c r="AY98" s="693">
        <v>263797.55000000005</v>
      </c>
      <c r="AZ98" s="693">
        <v>866264.73000000045</v>
      </c>
      <c r="BA98" s="693">
        <v>657068.09</v>
      </c>
      <c r="BB98" s="693">
        <f t="shared" si="118"/>
        <v>694135.89999999979</v>
      </c>
      <c r="BC98" s="693">
        <v>-913418.64</v>
      </c>
      <c r="BD98" s="693">
        <v>2088442.5</v>
      </c>
      <c r="BE98" s="693">
        <v>875539.89</v>
      </c>
      <c r="BF98" s="693">
        <v>667613.8600000001</v>
      </c>
      <c r="BG98" s="693">
        <v>709645.23000000033</v>
      </c>
      <c r="BH98" s="691">
        <v>-2213180.0100000002</v>
      </c>
      <c r="BI98" s="693">
        <v>4191902.1699999985</v>
      </c>
      <c r="BJ98" s="693">
        <v>1015661.76</v>
      </c>
      <c r="BK98" s="693">
        <v>386277.02</v>
      </c>
      <c r="BL98" s="693">
        <v>337452.81</v>
      </c>
      <c r="BM98" s="693">
        <v>249002.44</v>
      </c>
      <c r="BN98" s="693">
        <v>324833.75</v>
      </c>
      <c r="BO98" s="693">
        <v>363543.88</v>
      </c>
      <c r="BP98" s="693">
        <v>265099.71000000002</v>
      </c>
      <c r="BQ98" s="693">
        <v>159918.82</v>
      </c>
      <c r="BR98" s="227">
        <v>346200.74</v>
      </c>
      <c r="BS98" s="227"/>
      <c r="BT98" s="227"/>
      <c r="BU98" s="166">
        <f t="shared" si="119"/>
        <v>-34937.759752614889</v>
      </c>
      <c r="BV98" s="70">
        <f t="shared" si="119"/>
        <v>-43487.021860015113</v>
      </c>
      <c r="BW98" s="70">
        <f t="shared" si="119"/>
        <v>-55789.137046768214</v>
      </c>
      <c r="BX98" s="70">
        <f t="shared" si="119"/>
        <v>-62480.883883387432</v>
      </c>
      <c r="BY98" s="70">
        <f t="shared" si="119"/>
        <v>-112480.80013044865</v>
      </c>
      <c r="BZ98" s="70">
        <f t="shared" si="119"/>
        <v>-142714.58397651091</v>
      </c>
      <c r="CA98" s="70">
        <f t="shared" si="119"/>
        <v>-93463.789220446488</v>
      </c>
      <c r="CB98" s="70">
        <f t="shared" si="119"/>
        <v>-67584.227011137642</v>
      </c>
      <c r="CC98" s="70">
        <f t="shared" si="119"/>
        <v>-32821.910908083897</v>
      </c>
      <c r="CD98" s="77">
        <f t="shared" si="119"/>
        <v>-63820.010000000359</v>
      </c>
      <c r="CE98" s="211"/>
    </row>
    <row r="99" spans="1:83" ht="15.75" thickBot="1" x14ac:dyDescent="0.3">
      <c r="A99" s="4"/>
      <c r="B99" s="80" t="s">
        <v>46</v>
      </c>
      <c r="C99" s="106">
        <v>48631972.839999996</v>
      </c>
      <c r="D99" s="658">
        <v>43764444.680000015</v>
      </c>
      <c r="E99" s="658">
        <v>39831622.600000009</v>
      </c>
      <c r="F99" s="658">
        <v>41321038.840000011</v>
      </c>
      <c r="G99" s="658">
        <v>50461124.70000001</v>
      </c>
      <c r="H99" s="658">
        <v>51881293.900000013</v>
      </c>
      <c r="I99" s="658">
        <v>45014263.040000007</v>
      </c>
      <c r="J99" s="658">
        <v>37717969.739999995</v>
      </c>
      <c r="K99" s="658">
        <v>41184706.869999997</v>
      </c>
      <c r="L99" s="658">
        <v>46099632.659999996</v>
      </c>
      <c r="M99" s="658">
        <v>52032087.929999992</v>
      </c>
      <c r="N99" s="658">
        <v>49150804.389999993</v>
      </c>
      <c r="O99" s="725">
        <v>42033413.030000009</v>
      </c>
      <c r="P99" s="93">
        <v>40128592.859999992</v>
      </c>
      <c r="Q99" s="726">
        <f>SUM(Q94:Q98)</f>
        <v>40148307.550000004</v>
      </c>
      <c r="R99" s="726">
        <f>SUM(R94:R98)</f>
        <v>41611246.920000002</v>
      </c>
      <c r="S99" s="726">
        <f>SUM(S94:S98)</f>
        <v>51660224.709999993</v>
      </c>
      <c r="T99" s="726">
        <f>SUM(T94:T98)</f>
        <v>51860531.889999993</v>
      </c>
      <c r="U99" s="93">
        <v>42355144.200000003</v>
      </c>
      <c r="V99" s="93">
        <v>39791541.170000002</v>
      </c>
      <c r="W99" s="93">
        <v>36115525.410000004</v>
      </c>
      <c r="X99" s="727">
        <f>SUM(X94:X98)</f>
        <v>44787187.810000017</v>
      </c>
      <c r="Y99" s="93">
        <v>48471964.070000008</v>
      </c>
      <c r="Z99" s="93">
        <v>47488144.18</v>
      </c>
      <c r="AA99" s="93">
        <v>46559341.939999998</v>
      </c>
      <c r="AB99" s="93">
        <v>43343889.629999995</v>
      </c>
      <c r="AC99" s="93">
        <v>37955372.709999993</v>
      </c>
      <c r="AD99" s="661">
        <f>SUM(AD94:AD98)</f>
        <v>46769532.819999993</v>
      </c>
      <c r="AE99" s="661">
        <f>SUM(AE94:AE98)</f>
        <v>52767608.919999994</v>
      </c>
      <c r="AF99" s="661">
        <f t="shared" ref="AF99" si="120">SUM(AF94:AF98)</f>
        <v>50312413.56000001</v>
      </c>
      <c r="AG99" s="661">
        <f t="shared" ref="AG99" si="121">SUM(AG94:AG98)</f>
        <v>53460345.269999996</v>
      </c>
      <c r="AH99" s="661">
        <v>41310437.240000002</v>
      </c>
      <c r="AI99" s="661">
        <f t="shared" ref="AI99" si="122">SUM(AI94:AI98)</f>
        <v>42611918.040000007</v>
      </c>
      <c r="AJ99" s="661">
        <v>48269136.900000006</v>
      </c>
      <c r="AK99" s="662">
        <v>57445203.859999999</v>
      </c>
      <c r="AL99" s="663">
        <f t="shared" ref="AL99" si="123">SUM(AL94:AL98)</f>
        <v>58664210.659999996</v>
      </c>
      <c r="AM99" s="661">
        <v>53908110.899999991</v>
      </c>
      <c r="AN99" s="661">
        <v>48666948.959999993</v>
      </c>
      <c r="AO99" s="661">
        <v>45818187.640000001</v>
      </c>
      <c r="AP99" s="661">
        <f t="shared" ref="AP99" si="124">SUM(AP94:AP98)</f>
        <v>51216704.759999998</v>
      </c>
      <c r="AQ99" s="661">
        <v>58904418.480000004</v>
      </c>
      <c r="AR99" s="661">
        <v>67894705.290000007</v>
      </c>
      <c r="AS99" s="661">
        <v>58271183.969999999</v>
      </c>
      <c r="AT99" s="661">
        <v>47650291.590000011</v>
      </c>
      <c r="AU99" s="661">
        <v>47426819.779999994</v>
      </c>
      <c r="AV99" s="661">
        <v>58356473.579999983</v>
      </c>
      <c r="AW99" s="662">
        <v>65577802.349999987</v>
      </c>
      <c r="AX99" s="661">
        <v>65958706.350000001</v>
      </c>
      <c r="AY99" s="661">
        <v>62235077.849999994</v>
      </c>
      <c r="AZ99" s="661">
        <v>57985333.560000002</v>
      </c>
      <c r="BA99" s="661">
        <v>51730426.260000005</v>
      </c>
      <c r="BB99" s="661">
        <f t="shared" ref="BB99" si="125">SUM(BB94:BB98)</f>
        <v>58153529.32</v>
      </c>
      <c r="BC99" s="661">
        <v>62966742.729999989</v>
      </c>
      <c r="BD99" s="661">
        <v>65886833.670000002</v>
      </c>
      <c r="BE99" s="661">
        <v>60224661.339999996</v>
      </c>
      <c r="BF99" s="661">
        <v>51159816.200000003</v>
      </c>
      <c r="BG99" s="661">
        <v>50871974.999999993</v>
      </c>
      <c r="BH99" s="660">
        <v>54099262.419999994</v>
      </c>
      <c r="BI99" s="661">
        <v>65386838.859999999</v>
      </c>
      <c r="BJ99" s="661">
        <v>64740993.43</v>
      </c>
      <c r="BK99" s="661">
        <v>80475301.859999999</v>
      </c>
      <c r="BL99" s="661">
        <v>67528221.709999993</v>
      </c>
      <c r="BM99" s="661">
        <v>61299804.329999998</v>
      </c>
      <c r="BN99" s="661">
        <v>76884726.530000001</v>
      </c>
      <c r="BO99" s="661">
        <v>93880005.899999991</v>
      </c>
      <c r="BP99" s="661">
        <v>87214530.589999989</v>
      </c>
      <c r="BQ99" s="661">
        <v>67020128.879999995</v>
      </c>
      <c r="BR99" s="251">
        <v>68501380.649999991</v>
      </c>
      <c r="BS99" s="251"/>
      <c r="BT99" s="251"/>
      <c r="BU99" s="165">
        <f t="shared" si="119"/>
        <v>-6598559.8099999875</v>
      </c>
      <c r="BV99" s="69">
        <f t="shared" si="119"/>
        <v>-3635851.8200000226</v>
      </c>
      <c r="BW99" s="69">
        <f t="shared" si="119"/>
        <v>316684.94999999553</v>
      </c>
      <c r="BX99" s="69">
        <f t="shared" si="119"/>
        <v>290208.07999999076</v>
      </c>
      <c r="BY99" s="69">
        <f t="shared" si="119"/>
        <v>1199100.009999983</v>
      </c>
      <c r="BZ99" s="69">
        <f t="shared" si="119"/>
        <v>-20762.010000020266</v>
      </c>
      <c r="CA99" s="69">
        <f t="shared" si="119"/>
        <v>-2659118.8400000036</v>
      </c>
      <c r="CB99" s="69">
        <f t="shared" si="119"/>
        <v>2073571.4300000072</v>
      </c>
      <c r="CC99" s="69">
        <f t="shared" si="119"/>
        <v>-5069181.4599999934</v>
      </c>
      <c r="CD99" s="75">
        <f t="shared" si="119"/>
        <v>-1312444.8499999791</v>
      </c>
      <c r="CE99" s="211"/>
    </row>
    <row r="100" spans="1:83" x14ac:dyDescent="0.25">
      <c r="A100" s="4">
        <v>14</v>
      </c>
      <c r="B100" s="82" t="s">
        <v>40</v>
      </c>
      <c r="C100" s="85"/>
      <c r="D100" s="86"/>
      <c r="E100" s="86"/>
      <c r="F100" s="86"/>
      <c r="G100" s="86"/>
      <c r="H100" s="86"/>
      <c r="I100" s="86"/>
      <c r="J100" s="86"/>
      <c r="K100" s="86"/>
      <c r="L100" s="86"/>
      <c r="M100" s="86"/>
      <c r="N100" s="145"/>
      <c r="O100" s="149"/>
      <c r="P100" s="150"/>
      <c r="Q100" s="728"/>
      <c r="R100" s="150"/>
      <c r="S100" s="150"/>
      <c r="T100" s="150"/>
      <c r="U100" s="729"/>
      <c r="V100" s="730"/>
      <c r="W100" s="730"/>
      <c r="X100" s="731"/>
      <c r="Y100" s="730"/>
      <c r="Z100" s="730"/>
      <c r="AA100" s="730"/>
      <c r="AB100" s="730"/>
      <c r="AC100" s="730"/>
      <c r="AD100" s="732"/>
      <c r="AE100" s="733"/>
      <c r="AF100" s="733"/>
      <c r="AG100" s="733"/>
      <c r="AH100" s="733"/>
      <c r="AI100" s="733"/>
      <c r="AJ100" s="734"/>
      <c r="AK100" s="735"/>
      <c r="AL100" s="733"/>
      <c r="AM100" s="733"/>
      <c r="AN100" s="733"/>
      <c r="AO100" s="733"/>
      <c r="AP100" s="733"/>
      <c r="AQ100" s="733"/>
      <c r="AR100" s="733"/>
      <c r="AS100" s="733"/>
      <c r="AT100" s="733"/>
      <c r="AU100" s="733"/>
      <c r="AV100" s="734"/>
      <c r="AW100" s="735"/>
      <c r="AX100" s="733"/>
      <c r="AY100" s="733"/>
      <c r="AZ100" s="733"/>
      <c r="BA100" s="733"/>
      <c r="BB100" s="732"/>
      <c r="BC100" s="733"/>
      <c r="BD100" s="733"/>
      <c r="BE100" s="733"/>
      <c r="BF100" s="733"/>
      <c r="BG100" s="733"/>
      <c r="BH100" s="736"/>
      <c r="BI100" s="733"/>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c r="CE100" s="212"/>
    </row>
    <row r="101" spans="1:83" x14ac:dyDescent="0.25">
      <c r="A101" s="4"/>
      <c r="B101" s="61" t="s">
        <v>41</v>
      </c>
      <c r="C101" s="87">
        <v>21598285.66</v>
      </c>
      <c r="D101" s="88">
        <v>19709703.469999999</v>
      </c>
      <c r="E101" s="88">
        <v>18139853.460000001</v>
      </c>
      <c r="F101" s="89">
        <v>15179859.139999999</v>
      </c>
      <c r="G101" s="88">
        <v>18565469.699999999</v>
      </c>
      <c r="H101" s="88">
        <v>21036733.829999998</v>
      </c>
      <c r="I101" s="88">
        <v>20129868.290000003</v>
      </c>
      <c r="J101" s="88">
        <v>18143410.449999999</v>
      </c>
      <c r="K101" s="88">
        <v>14564608.93</v>
      </c>
      <c r="L101" s="88">
        <v>16516365.549999999</v>
      </c>
      <c r="M101" s="88">
        <v>20598232.990000002</v>
      </c>
      <c r="N101" s="134">
        <v>19374802.120000001</v>
      </c>
      <c r="O101" s="138">
        <v>20336850.460000001</v>
      </c>
      <c r="P101" s="88">
        <v>17689829</v>
      </c>
      <c r="Q101" s="737">
        <v>16981605</v>
      </c>
      <c r="R101" s="88">
        <v>17447701</v>
      </c>
      <c r="S101" s="88">
        <v>19672251</v>
      </c>
      <c r="T101" s="88">
        <v>22645939.43</v>
      </c>
      <c r="U101" s="134">
        <v>20623885</v>
      </c>
      <c r="V101" s="93">
        <v>16841242.52</v>
      </c>
      <c r="W101" s="93">
        <v>15608009</v>
      </c>
      <c r="X101" s="727">
        <v>16920231</v>
      </c>
      <c r="Y101" s="93">
        <v>19250852</v>
      </c>
      <c r="Z101" s="93">
        <v>19826041</v>
      </c>
      <c r="AA101" s="93">
        <v>24359831</v>
      </c>
      <c r="AB101" s="93">
        <v>18597929</v>
      </c>
      <c r="AC101" s="93">
        <v>16295319</v>
      </c>
      <c r="AD101" s="738">
        <v>17788512</v>
      </c>
      <c r="AE101" s="692">
        <v>21230325.010000002</v>
      </c>
      <c r="AF101" s="692">
        <v>23016033.699999999</v>
      </c>
      <c r="AG101" s="692">
        <v>23395872.100000001</v>
      </c>
      <c r="AH101" s="692">
        <v>20503632.260000002</v>
      </c>
      <c r="AI101" s="692">
        <v>17804049.640000001</v>
      </c>
      <c r="AJ101" s="693">
        <v>19462261.949999999</v>
      </c>
      <c r="AK101" s="696">
        <v>21451991.18</v>
      </c>
      <c r="AL101" s="692">
        <v>23273853.07</v>
      </c>
      <c r="AM101" s="692">
        <v>27434412.93</v>
      </c>
      <c r="AN101" s="692">
        <v>20737130.609999999</v>
      </c>
      <c r="AO101" s="692">
        <v>19661968.710000001</v>
      </c>
      <c r="AP101" s="692">
        <v>17004366.07</v>
      </c>
      <c r="AQ101" s="692">
        <v>21518173.449999999</v>
      </c>
      <c r="AR101" s="692">
        <v>28423463.77</v>
      </c>
      <c r="AS101" s="692">
        <v>27726559.73</v>
      </c>
      <c r="AT101" s="692">
        <v>23387570.810000002</v>
      </c>
      <c r="AU101" s="692">
        <v>19942359.439999998</v>
      </c>
      <c r="AV101" s="693">
        <v>20632710.530000001</v>
      </c>
      <c r="AW101" s="696">
        <v>25809468.420000002</v>
      </c>
      <c r="AX101" s="692">
        <v>27281398.600000001</v>
      </c>
      <c r="AY101" s="692">
        <v>30308389.390000001</v>
      </c>
      <c r="AZ101" s="692">
        <v>24466402.18</v>
      </c>
      <c r="BA101" s="692">
        <v>26112567.640000001</v>
      </c>
      <c r="BB101" s="738">
        <v>22184432.510000002</v>
      </c>
      <c r="BC101" s="692">
        <v>24625641.050000001</v>
      </c>
      <c r="BD101" s="692">
        <v>28464375.109999999</v>
      </c>
      <c r="BE101" s="692">
        <v>25326309.559999999</v>
      </c>
      <c r="BF101" s="692">
        <v>24274394.93</v>
      </c>
      <c r="BG101" s="692">
        <v>20656266.550000001</v>
      </c>
      <c r="BH101" s="691">
        <v>20741651.809999999</v>
      </c>
      <c r="BI101" s="692">
        <v>25674679.960000001</v>
      </c>
      <c r="BJ101" s="692">
        <v>25275899.859999999</v>
      </c>
      <c r="BK101" s="692">
        <v>25878474.800000001</v>
      </c>
      <c r="BL101" s="692">
        <v>25788976.960000001</v>
      </c>
      <c r="BM101" s="692">
        <v>22936646.850000001</v>
      </c>
      <c r="BN101" s="692">
        <v>21063046.300000001</v>
      </c>
      <c r="BO101" s="692">
        <v>27229370.640000001</v>
      </c>
      <c r="BP101" s="692">
        <v>32761833.969999999</v>
      </c>
      <c r="BQ101" s="692">
        <v>27718887.449999999</v>
      </c>
      <c r="BR101" s="224">
        <v>24977752.280000001</v>
      </c>
      <c r="BS101" s="224"/>
      <c r="BT101" s="224"/>
      <c r="BU101" s="127">
        <f t="shared" ref="BU101:CD106" si="126">O101-C101</f>
        <v>-1261435.1999999993</v>
      </c>
      <c r="BV101" s="35">
        <f t="shared" si="126"/>
        <v>-2019874.4699999988</v>
      </c>
      <c r="BW101" s="35">
        <f t="shared" si="126"/>
        <v>-1158248.4600000009</v>
      </c>
      <c r="BX101" s="35">
        <f t="shared" si="126"/>
        <v>2267841.8600000013</v>
      </c>
      <c r="BY101" s="35">
        <f t="shared" si="126"/>
        <v>1106781.3000000007</v>
      </c>
      <c r="BZ101" s="35">
        <f t="shared" si="126"/>
        <v>1609205.6000000015</v>
      </c>
      <c r="CA101" s="35">
        <f t="shared" si="126"/>
        <v>494016.70999999717</v>
      </c>
      <c r="CB101" s="35">
        <f t="shared" si="126"/>
        <v>-1302167.9299999997</v>
      </c>
      <c r="CC101" s="35">
        <f t="shared" si="126"/>
        <v>1043400.0700000003</v>
      </c>
      <c r="CD101" s="48">
        <f t="shared" si="126"/>
        <v>403865.45000000112</v>
      </c>
      <c r="CE101" s="189"/>
    </row>
    <row r="102" spans="1:83" x14ac:dyDescent="0.25">
      <c r="A102" s="4"/>
      <c r="B102" s="61" t="s">
        <v>42</v>
      </c>
      <c r="C102" s="87">
        <v>3958424.91</v>
      </c>
      <c r="D102" s="88">
        <v>3430976.4</v>
      </c>
      <c r="E102" s="88">
        <v>3637140.0999999996</v>
      </c>
      <c r="F102" s="89">
        <v>2901770.31</v>
      </c>
      <c r="G102" s="88">
        <v>3147660.38</v>
      </c>
      <c r="H102" s="88">
        <v>3308997.82</v>
      </c>
      <c r="I102" s="88">
        <v>3322710.5</v>
      </c>
      <c r="J102" s="88">
        <v>3135056.7199999997</v>
      </c>
      <c r="K102" s="88">
        <v>2415593.23</v>
      </c>
      <c r="L102" s="88">
        <v>2246201.23</v>
      </c>
      <c r="M102" s="88">
        <v>2644410.23</v>
      </c>
      <c r="N102" s="134">
        <v>2903763.96</v>
      </c>
      <c r="O102" s="138">
        <v>3219824.34</v>
      </c>
      <c r="P102" s="88">
        <v>2815943</v>
      </c>
      <c r="Q102" s="737">
        <v>3242523</v>
      </c>
      <c r="R102" s="88">
        <v>2880079</v>
      </c>
      <c r="S102" s="88">
        <v>3381371</v>
      </c>
      <c r="T102" s="88">
        <v>3192411</v>
      </c>
      <c r="U102" s="134">
        <v>3142148</v>
      </c>
      <c r="V102" s="93">
        <v>2953284.86</v>
      </c>
      <c r="W102" s="93">
        <v>2247771</v>
      </c>
      <c r="X102" s="727">
        <v>2463876</v>
      </c>
      <c r="Y102" s="93">
        <v>2873021</v>
      </c>
      <c r="Z102" s="93">
        <v>2835252</v>
      </c>
      <c r="AA102" s="93">
        <v>4318420</v>
      </c>
      <c r="AB102" s="93">
        <v>2666223</v>
      </c>
      <c r="AC102" s="93">
        <v>2563972</v>
      </c>
      <c r="AD102" s="738">
        <v>3125017</v>
      </c>
      <c r="AE102" s="692">
        <v>3287949.47</v>
      </c>
      <c r="AF102" s="692">
        <v>3708667.98</v>
      </c>
      <c r="AG102" s="692">
        <v>4250356.18</v>
      </c>
      <c r="AH102" s="692">
        <v>3959530.4</v>
      </c>
      <c r="AI102" s="692">
        <v>2891469.06</v>
      </c>
      <c r="AJ102" s="693">
        <v>9595896.0500000007</v>
      </c>
      <c r="AK102" s="696">
        <v>2139294.2000000002</v>
      </c>
      <c r="AL102" s="692">
        <v>4467263.17</v>
      </c>
      <c r="AM102" s="692">
        <v>3402781.57</v>
      </c>
      <c r="AN102" s="692">
        <v>3215531.9</v>
      </c>
      <c r="AO102" s="692">
        <v>3597317.73</v>
      </c>
      <c r="AP102" s="692">
        <v>3359517</v>
      </c>
      <c r="AQ102" s="692">
        <v>3889474.38</v>
      </c>
      <c r="AR102" s="692">
        <v>4609471.32</v>
      </c>
      <c r="AS102" s="692">
        <v>4604135.46</v>
      </c>
      <c r="AT102" s="692">
        <v>5560600.8600000003</v>
      </c>
      <c r="AU102" s="692">
        <v>4107313.26</v>
      </c>
      <c r="AV102" s="693">
        <v>2747602.55</v>
      </c>
      <c r="AW102" s="696">
        <v>3331912.99</v>
      </c>
      <c r="AX102" s="692">
        <v>3566266.93</v>
      </c>
      <c r="AY102" s="692">
        <v>4522089.78</v>
      </c>
      <c r="AZ102" s="692">
        <v>3885570.85</v>
      </c>
      <c r="BA102" s="692">
        <v>5687350.1900000004</v>
      </c>
      <c r="BB102" s="738">
        <v>5197238.01</v>
      </c>
      <c r="BC102" s="692">
        <v>4728418.46</v>
      </c>
      <c r="BD102" s="692">
        <v>5012820.96</v>
      </c>
      <c r="BE102" s="692">
        <v>5907078.5499999998</v>
      </c>
      <c r="BF102" s="692">
        <v>5465129.2999999998</v>
      </c>
      <c r="BG102" s="692">
        <v>4191525.69</v>
      </c>
      <c r="BH102" s="691">
        <v>2782666.39</v>
      </c>
      <c r="BI102" s="692">
        <v>3699057.05</v>
      </c>
      <c r="BJ102" s="692">
        <v>3392644.69</v>
      </c>
      <c r="BK102" s="692">
        <v>3880467.33</v>
      </c>
      <c r="BL102" s="692">
        <v>4095057.98</v>
      </c>
      <c r="BM102" s="692">
        <v>3285464.18</v>
      </c>
      <c r="BN102" s="692">
        <v>3349417.59</v>
      </c>
      <c r="BO102" s="692">
        <v>3861340.04</v>
      </c>
      <c r="BP102" s="692">
        <v>6002560.6200000001</v>
      </c>
      <c r="BQ102" s="692">
        <v>6038618.3399999999</v>
      </c>
      <c r="BR102" s="224">
        <v>5699973.5199999996</v>
      </c>
      <c r="BS102" s="224"/>
      <c r="BT102" s="224"/>
      <c r="BU102" s="127">
        <f t="shared" si="126"/>
        <v>-738600.5700000003</v>
      </c>
      <c r="BV102" s="35">
        <f t="shared" si="126"/>
        <v>-615033.39999999991</v>
      </c>
      <c r="BW102" s="35">
        <f t="shared" si="126"/>
        <v>-394617.09999999963</v>
      </c>
      <c r="BX102" s="35">
        <f t="shared" si="126"/>
        <v>-21691.310000000056</v>
      </c>
      <c r="BY102" s="35">
        <f t="shared" si="126"/>
        <v>233710.62000000011</v>
      </c>
      <c r="BZ102" s="35">
        <f t="shared" si="126"/>
        <v>-116586.81999999983</v>
      </c>
      <c r="CA102" s="35">
        <f t="shared" si="126"/>
        <v>-180562.5</v>
      </c>
      <c r="CB102" s="35">
        <f t="shared" si="126"/>
        <v>-181771.85999999987</v>
      </c>
      <c r="CC102" s="35">
        <f t="shared" si="126"/>
        <v>-167822.22999999998</v>
      </c>
      <c r="CD102" s="48">
        <f t="shared" si="126"/>
        <v>217674.77000000002</v>
      </c>
      <c r="CE102" s="189"/>
    </row>
    <row r="103" spans="1:83" x14ac:dyDescent="0.25">
      <c r="A103" s="4"/>
      <c r="B103" s="61" t="s">
        <v>43</v>
      </c>
      <c r="C103" s="87">
        <v>10274754.32</v>
      </c>
      <c r="D103" s="88">
        <v>9780342.5300000012</v>
      </c>
      <c r="E103" s="88">
        <v>8665868.6800000034</v>
      </c>
      <c r="F103" s="89">
        <v>8363193.9999999991</v>
      </c>
      <c r="G103" s="88">
        <v>9544992.5700000003</v>
      </c>
      <c r="H103" s="88">
        <v>10316949.130000003</v>
      </c>
      <c r="I103" s="88">
        <v>9460645.5099999998</v>
      </c>
      <c r="J103" s="88">
        <v>10056862.24</v>
      </c>
      <c r="K103" s="88">
        <v>7785408.0000000028</v>
      </c>
      <c r="L103" s="88">
        <v>8485509.6599999983</v>
      </c>
      <c r="M103" s="88">
        <v>9493296.3000000007</v>
      </c>
      <c r="N103" s="134">
        <v>8924139.2799999975</v>
      </c>
      <c r="O103" s="138">
        <v>8330714.9500000002</v>
      </c>
      <c r="P103" s="88">
        <v>8284532</v>
      </c>
      <c r="Q103" s="737">
        <v>7060502</v>
      </c>
      <c r="R103" s="88">
        <v>7503583</v>
      </c>
      <c r="S103" s="88">
        <v>8394532</v>
      </c>
      <c r="T103" s="88">
        <v>8972662.4499999993</v>
      </c>
      <c r="U103" s="134">
        <v>8639354</v>
      </c>
      <c r="V103" s="93">
        <v>8012744.0899999999</v>
      </c>
      <c r="W103" s="93">
        <v>7520241</v>
      </c>
      <c r="X103" s="727">
        <v>7331368</v>
      </c>
      <c r="Y103" s="93">
        <v>7467235</v>
      </c>
      <c r="Z103" s="93">
        <v>8136034</v>
      </c>
      <c r="AA103" s="93">
        <v>9342072</v>
      </c>
      <c r="AB103" s="93">
        <v>7935458</v>
      </c>
      <c r="AC103" s="93">
        <v>7224524</v>
      </c>
      <c r="AD103" s="738">
        <v>8144750</v>
      </c>
      <c r="AE103" s="692">
        <v>9084525.5299999993</v>
      </c>
      <c r="AF103" s="692">
        <v>9402122.7899999991</v>
      </c>
      <c r="AG103" s="692">
        <v>8639500.4499999993</v>
      </c>
      <c r="AH103" s="692">
        <v>9509684.0600000005</v>
      </c>
      <c r="AI103" s="692">
        <v>7178424.29</v>
      </c>
      <c r="AJ103" s="693">
        <v>9264276.9100000001</v>
      </c>
      <c r="AK103" s="696">
        <v>7754796.8700000001</v>
      </c>
      <c r="AL103" s="692">
        <v>8549506.4900000002</v>
      </c>
      <c r="AM103" s="692">
        <v>11585773.130000001</v>
      </c>
      <c r="AN103" s="692">
        <v>9498577.5600000005</v>
      </c>
      <c r="AO103" s="692">
        <v>8369801.2999999998</v>
      </c>
      <c r="AP103" s="692">
        <v>7287865.4800000004</v>
      </c>
      <c r="AQ103" s="692">
        <v>8872051.9700000007</v>
      </c>
      <c r="AR103" s="692">
        <v>11645912.220000001</v>
      </c>
      <c r="AS103" s="692">
        <v>11215592.699999999</v>
      </c>
      <c r="AT103" s="692">
        <v>9235288.5199999996</v>
      </c>
      <c r="AU103" s="692">
        <v>9904743.9900000002</v>
      </c>
      <c r="AV103" s="693">
        <v>13762731.369999999</v>
      </c>
      <c r="AW103" s="696">
        <v>14715628.26</v>
      </c>
      <c r="AX103" s="692">
        <v>15193045.350000001</v>
      </c>
      <c r="AY103" s="692">
        <v>18942128.16</v>
      </c>
      <c r="AZ103" s="692">
        <v>15018767.469999999</v>
      </c>
      <c r="BA103" s="692">
        <v>15265445.319999998</v>
      </c>
      <c r="BB103" s="738">
        <v>13836884.92</v>
      </c>
      <c r="BC103" s="692">
        <v>15112808.710000001</v>
      </c>
      <c r="BD103" s="692">
        <v>16891494.079999998</v>
      </c>
      <c r="BE103" s="692">
        <v>15740102.109999999</v>
      </c>
      <c r="BF103" s="692">
        <v>15150293.32</v>
      </c>
      <c r="BG103" s="692">
        <v>14457824.01</v>
      </c>
      <c r="BH103" s="691">
        <v>12576593.76</v>
      </c>
      <c r="BI103" s="692">
        <v>14496526.1</v>
      </c>
      <c r="BJ103" s="692">
        <v>14543395.310000001</v>
      </c>
      <c r="BK103" s="692">
        <v>13790417.41</v>
      </c>
      <c r="BL103" s="692">
        <v>14060185.279999999</v>
      </c>
      <c r="BM103" s="692">
        <v>12926240.029999999</v>
      </c>
      <c r="BN103" s="692">
        <v>13895484.550000001</v>
      </c>
      <c r="BO103" s="692">
        <v>10513748.109999999</v>
      </c>
      <c r="BP103" s="692">
        <v>11614956.9</v>
      </c>
      <c r="BQ103" s="692">
        <v>10274353.039999999</v>
      </c>
      <c r="BR103" s="224">
        <v>10218986.279999999</v>
      </c>
      <c r="BS103" s="224"/>
      <c r="BT103" s="224"/>
      <c r="BU103" s="127">
        <f t="shared" si="126"/>
        <v>-1944039.37</v>
      </c>
      <c r="BV103" s="35">
        <f t="shared" si="126"/>
        <v>-1495810.5300000012</v>
      </c>
      <c r="BW103" s="35">
        <f t="shared" si="126"/>
        <v>-1605366.6800000034</v>
      </c>
      <c r="BX103" s="35">
        <f t="shared" si="126"/>
        <v>-859610.99999999907</v>
      </c>
      <c r="BY103" s="35">
        <f t="shared" si="126"/>
        <v>-1150460.5700000003</v>
      </c>
      <c r="BZ103" s="35">
        <f t="shared" si="126"/>
        <v>-1344286.6800000034</v>
      </c>
      <c r="CA103" s="35">
        <f t="shared" si="126"/>
        <v>-821291.50999999978</v>
      </c>
      <c r="CB103" s="35">
        <f t="shared" si="126"/>
        <v>-2044118.1500000004</v>
      </c>
      <c r="CC103" s="35">
        <f t="shared" si="126"/>
        <v>-265167.00000000279</v>
      </c>
      <c r="CD103" s="48">
        <f t="shared" si="126"/>
        <v>-1154141.6599999983</v>
      </c>
      <c r="CE103" s="189"/>
    </row>
    <row r="104" spans="1:83" x14ac:dyDescent="0.25">
      <c r="A104" s="4"/>
      <c r="B104" s="61" t="s">
        <v>52</v>
      </c>
      <c r="C104" s="87">
        <v>11843443.09</v>
      </c>
      <c r="D104" s="88">
        <v>12493328.75</v>
      </c>
      <c r="E104" s="88">
        <v>9342394.0600000005</v>
      </c>
      <c r="F104" s="89">
        <v>9175178.2400000021</v>
      </c>
      <c r="G104" s="88">
        <v>11239471.51</v>
      </c>
      <c r="H104" s="88">
        <v>10809063.000000002</v>
      </c>
      <c r="I104" s="88">
        <v>10589390.59</v>
      </c>
      <c r="J104" s="88">
        <v>12355472.930000003</v>
      </c>
      <c r="K104" s="88">
        <v>9519631.709999999</v>
      </c>
      <c r="L104" s="88">
        <v>9728448.7200000007</v>
      </c>
      <c r="M104" s="88">
        <v>11043012.839999998</v>
      </c>
      <c r="N104" s="134">
        <v>9611039.5700000022</v>
      </c>
      <c r="O104" s="138">
        <v>8983939.2400000002</v>
      </c>
      <c r="P104" s="88">
        <v>8805703</v>
      </c>
      <c r="Q104" s="737">
        <v>8032071</v>
      </c>
      <c r="R104" s="88">
        <v>7921366</v>
      </c>
      <c r="S104" s="88">
        <v>8242467</v>
      </c>
      <c r="T104" s="88">
        <v>8992392.0199999996</v>
      </c>
      <c r="U104" s="134">
        <v>10285911</v>
      </c>
      <c r="V104" s="93">
        <v>8737713.0399999991</v>
      </c>
      <c r="W104" s="93">
        <v>9139639</v>
      </c>
      <c r="X104" s="727">
        <v>7655822</v>
      </c>
      <c r="Y104" s="93">
        <v>7637702</v>
      </c>
      <c r="Z104" s="93">
        <v>8379044</v>
      </c>
      <c r="AA104" s="93">
        <v>10178938</v>
      </c>
      <c r="AB104" s="93">
        <v>8865976</v>
      </c>
      <c r="AC104" s="93">
        <v>8092135</v>
      </c>
      <c r="AD104" s="738">
        <v>9493447</v>
      </c>
      <c r="AE104" s="692">
        <v>10372414.41</v>
      </c>
      <c r="AF104" s="692">
        <v>10064224.060000001</v>
      </c>
      <c r="AG104" s="692">
        <v>9793999.4000000004</v>
      </c>
      <c r="AH104" s="692">
        <v>11561528.220000001</v>
      </c>
      <c r="AI104" s="692">
        <v>8040308.5999999996</v>
      </c>
      <c r="AJ104" s="693">
        <v>11667801.58</v>
      </c>
      <c r="AK104" s="696">
        <v>9259550.7799999993</v>
      </c>
      <c r="AL104" s="692">
        <v>9929908.2100000009</v>
      </c>
      <c r="AM104" s="692">
        <v>13909785.25</v>
      </c>
      <c r="AN104" s="692">
        <v>11154180.67</v>
      </c>
      <c r="AO104" s="692">
        <v>10159398.4</v>
      </c>
      <c r="AP104" s="692">
        <v>7999105.8600000003</v>
      </c>
      <c r="AQ104" s="692">
        <v>8825775.0099999998</v>
      </c>
      <c r="AR104" s="692">
        <v>13248899.390000001</v>
      </c>
      <c r="AS104" s="692">
        <v>12088815.84</v>
      </c>
      <c r="AT104" s="692">
        <v>8792180.1300000008</v>
      </c>
      <c r="AU104" s="692">
        <v>11945060.68</v>
      </c>
      <c r="AV104" s="693">
        <v>5517294.2699999996</v>
      </c>
      <c r="AW104" s="696">
        <v>6611863.2400000002</v>
      </c>
      <c r="AX104" s="692">
        <v>6170401.0999999996</v>
      </c>
      <c r="AY104" s="692">
        <v>7831913.5499999998</v>
      </c>
      <c r="AZ104" s="692">
        <v>5669189.6799999997</v>
      </c>
      <c r="BA104" s="692">
        <v>6459476.6900000004</v>
      </c>
      <c r="BB104" s="738">
        <v>5564292.1600000001</v>
      </c>
      <c r="BC104" s="692">
        <v>5694094.6699999999</v>
      </c>
      <c r="BD104" s="692">
        <v>7198337.1799999997</v>
      </c>
      <c r="BE104" s="692">
        <v>5933509.3200000003</v>
      </c>
      <c r="BF104" s="692">
        <v>6945846.5499999998</v>
      </c>
      <c r="BG104" s="692">
        <v>5440004.6399999997</v>
      </c>
      <c r="BH104" s="691">
        <v>6608401.3300000001</v>
      </c>
      <c r="BI104" s="692">
        <v>5735653.7400000002</v>
      </c>
      <c r="BJ104" s="692">
        <v>0</v>
      </c>
      <c r="BK104" s="692">
        <v>7144175.8600000003</v>
      </c>
      <c r="BL104" s="692">
        <v>10188179.859999999</v>
      </c>
      <c r="BM104" s="692">
        <v>8756415.6300000008</v>
      </c>
      <c r="BN104" s="692">
        <v>8543550.8300000001</v>
      </c>
      <c r="BO104" s="692">
        <v>14115581.07</v>
      </c>
      <c r="BP104" s="692">
        <v>15987808.379999999</v>
      </c>
      <c r="BQ104" s="692">
        <v>12296712.59</v>
      </c>
      <c r="BR104" s="224">
        <v>13357581.5</v>
      </c>
      <c r="BS104" s="224"/>
      <c r="BT104" s="224"/>
      <c r="BU104" s="127">
        <f t="shared" si="126"/>
        <v>-2859503.8499999996</v>
      </c>
      <c r="BV104" s="35">
        <f t="shared" si="126"/>
        <v>-3687625.75</v>
      </c>
      <c r="BW104" s="35">
        <f t="shared" si="126"/>
        <v>-1310323.0600000005</v>
      </c>
      <c r="BX104" s="35">
        <f t="shared" si="126"/>
        <v>-1253812.2400000021</v>
      </c>
      <c r="BY104" s="35">
        <f t="shared" si="126"/>
        <v>-2997004.51</v>
      </c>
      <c r="BZ104" s="35">
        <f t="shared" si="126"/>
        <v>-1816670.9800000023</v>
      </c>
      <c r="CA104" s="35">
        <f t="shared" si="126"/>
        <v>-303479.58999999985</v>
      </c>
      <c r="CB104" s="35">
        <f t="shared" si="126"/>
        <v>-3617759.8900000043</v>
      </c>
      <c r="CC104" s="35">
        <f t="shared" si="126"/>
        <v>-379992.70999999903</v>
      </c>
      <c r="CD104" s="48">
        <f t="shared" si="126"/>
        <v>-2072626.7200000007</v>
      </c>
      <c r="CE104" s="189"/>
    </row>
    <row r="105" spans="1:83" x14ac:dyDescent="0.25">
      <c r="A105" s="4"/>
      <c r="B105" s="61" t="s">
        <v>51</v>
      </c>
      <c r="C105" s="87">
        <v>1799330.3699999999</v>
      </c>
      <c r="D105" s="88">
        <v>2346966.4200000004</v>
      </c>
      <c r="E105" s="88">
        <v>1695535.8099999998</v>
      </c>
      <c r="F105" s="89">
        <v>1653518.71</v>
      </c>
      <c r="G105" s="88">
        <v>1973574.98</v>
      </c>
      <c r="H105" s="88">
        <v>2036544.5299999998</v>
      </c>
      <c r="I105" s="88">
        <v>1934017.91</v>
      </c>
      <c r="J105" s="88">
        <v>2142703.8000000003</v>
      </c>
      <c r="K105" s="88">
        <v>1769743.63</v>
      </c>
      <c r="L105" s="88">
        <v>1749411.5800000003</v>
      </c>
      <c r="M105" s="88">
        <v>1888237.3699999999</v>
      </c>
      <c r="N105" s="134">
        <v>1826883.64</v>
      </c>
      <c r="O105" s="138">
        <v>1752576.6399999997</v>
      </c>
      <c r="P105" s="88">
        <v>1690539</v>
      </c>
      <c r="Q105" s="737">
        <v>1225963</v>
      </c>
      <c r="R105" s="88">
        <v>1550984</v>
      </c>
      <c r="S105" s="88">
        <v>1369855</v>
      </c>
      <c r="T105" s="88">
        <v>1427356.48</v>
      </c>
      <c r="U105" s="134">
        <v>1414023</v>
      </c>
      <c r="V105" s="93">
        <v>1584798.89</v>
      </c>
      <c r="W105" s="93">
        <v>1309040</v>
      </c>
      <c r="X105" s="727">
        <v>1197242</v>
      </c>
      <c r="Y105" s="93">
        <v>1282427</v>
      </c>
      <c r="Z105" s="93">
        <v>1314389</v>
      </c>
      <c r="AA105" s="93">
        <v>1656804</v>
      </c>
      <c r="AB105" s="93">
        <v>1296800</v>
      </c>
      <c r="AC105" s="93">
        <v>1239285</v>
      </c>
      <c r="AD105" s="738">
        <v>1312054</v>
      </c>
      <c r="AE105" s="692">
        <v>1431262.15</v>
      </c>
      <c r="AF105" s="692">
        <v>1710988.65</v>
      </c>
      <c r="AG105" s="692">
        <v>1290602.8899999999</v>
      </c>
      <c r="AH105" s="692">
        <v>1688345.9</v>
      </c>
      <c r="AI105" s="692">
        <v>1295391.92</v>
      </c>
      <c r="AJ105" s="693">
        <v>1757904.07</v>
      </c>
      <c r="AK105" s="696">
        <v>1231742.06</v>
      </c>
      <c r="AL105" s="692">
        <v>1489039.71</v>
      </c>
      <c r="AM105" s="692">
        <v>2240999.7000000002</v>
      </c>
      <c r="AN105" s="692">
        <v>1799112.55</v>
      </c>
      <c r="AO105" s="692">
        <v>1535343.05</v>
      </c>
      <c r="AP105" s="692">
        <v>1672763.6</v>
      </c>
      <c r="AQ105" s="692">
        <v>1405709.52</v>
      </c>
      <c r="AR105" s="692">
        <v>1821890.53</v>
      </c>
      <c r="AS105" s="692">
        <v>1730107.05</v>
      </c>
      <c r="AT105" s="692">
        <v>1398158.39</v>
      </c>
      <c r="AU105" s="692">
        <v>1771438.29</v>
      </c>
      <c r="AV105" s="693">
        <v>1574972.85</v>
      </c>
      <c r="AW105" s="696">
        <v>1487751.36</v>
      </c>
      <c r="AX105" s="692">
        <v>1598942.87</v>
      </c>
      <c r="AY105" s="692">
        <v>1799042.4</v>
      </c>
      <c r="AZ105" s="692">
        <v>1580895.67</v>
      </c>
      <c r="BA105" s="692">
        <v>14983960.619999999</v>
      </c>
      <c r="BB105" s="738">
        <v>1379157.72</v>
      </c>
      <c r="BC105" s="692">
        <v>1655127.95</v>
      </c>
      <c r="BD105" s="692">
        <v>1686438.36</v>
      </c>
      <c r="BE105" s="692">
        <v>1636835.79</v>
      </c>
      <c r="BF105" s="692">
        <v>1461060.47</v>
      </c>
      <c r="BG105" s="692">
        <v>1658797.36</v>
      </c>
      <c r="BH105" s="691">
        <v>1406122.4</v>
      </c>
      <c r="BI105" s="692">
        <v>1904680.37</v>
      </c>
      <c r="BJ105" s="692">
        <v>627748.9</v>
      </c>
      <c r="BK105" s="692">
        <v>323587.49</v>
      </c>
      <c r="BL105" s="692">
        <v>252190.09</v>
      </c>
      <c r="BM105" s="692">
        <v>165223.84</v>
      </c>
      <c r="BN105" s="692">
        <v>178125.1</v>
      </c>
      <c r="BO105" s="692">
        <v>212015.65</v>
      </c>
      <c r="BP105" s="692">
        <v>186911.24</v>
      </c>
      <c r="BQ105" s="692">
        <v>119670.65</v>
      </c>
      <c r="BR105" s="224">
        <v>171630.43</v>
      </c>
      <c r="BS105" s="224"/>
      <c r="BT105" s="224"/>
      <c r="BU105" s="127">
        <f t="shared" si="126"/>
        <v>-46753.730000000214</v>
      </c>
      <c r="BV105" s="35">
        <f t="shared" si="126"/>
        <v>-656427.42000000039</v>
      </c>
      <c r="BW105" s="35">
        <f t="shared" si="126"/>
        <v>-469572.80999999982</v>
      </c>
      <c r="BX105" s="35">
        <f t="shared" si="126"/>
        <v>-102534.70999999996</v>
      </c>
      <c r="BY105" s="35">
        <f t="shared" si="126"/>
        <v>-603719.98</v>
      </c>
      <c r="BZ105" s="35">
        <f t="shared" si="126"/>
        <v>-609188.04999999981</v>
      </c>
      <c r="CA105" s="35">
        <f t="shared" si="126"/>
        <v>-519994.90999999992</v>
      </c>
      <c r="CB105" s="35">
        <f t="shared" si="126"/>
        <v>-557904.91000000038</v>
      </c>
      <c r="CC105" s="35">
        <f t="shared" si="126"/>
        <v>-460703.62999999989</v>
      </c>
      <c r="CD105" s="48">
        <f t="shared" si="126"/>
        <v>-552169.58000000031</v>
      </c>
      <c r="CE105" s="189"/>
    </row>
    <row r="106" spans="1:83" ht="15.75" thickBot="1" x14ac:dyDescent="0.3">
      <c r="A106" s="4"/>
      <c r="B106" s="80" t="s">
        <v>46</v>
      </c>
      <c r="C106" s="90">
        <v>49474238.350000001</v>
      </c>
      <c r="D106" s="91">
        <v>47761317.57</v>
      </c>
      <c r="E106" s="92">
        <v>41480792.110000007</v>
      </c>
      <c r="F106" s="92">
        <v>37273520.399999999</v>
      </c>
      <c r="G106" s="91">
        <v>44471169.139999993</v>
      </c>
      <c r="H106" s="92">
        <v>47508288.310000002</v>
      </c>
      <c r="I106" s="92">
        <v>45436632.799999997</v>
      </c>
      <c r="J106" s="92">
        <v>45833506.140000001</v>
      </c>
      <c r="K106" s="92">
        <v>36054985.500000007</v>
      </c>
      <c r="L106" s="91">
        <v>38725936.739999995</v>
      </c>
      <c r="M106" s="91">
        <v>45667189.729999997</v>
      </c>
      <c r="N106" s="93">
        <v>42640628.57</v>
      </c>
      <c r="O106" s="151">
        <v>42623905.630000003</v>
      </c>
      <c r="P106" s="93">
        <v>39286546</v>
      </c>
      <c r="Q106" s="739">
        <f t="shared" ref="Q106:W106" si="127">SUM(Q101:Q105)</f>
        <v>36542664</v>
      </c>
      <c r="R106" s="739">
        <f t="shared" si="127"/>
        <v>37303713</v>
      </c>
      <c r="S106" s="739">
        <f t="shared" si="127"/>
        <v>41060476</v>
      </c>
      <c r="T106" s="739">
        <f t="shared" si="127"/>
        <v>45230761.379999988</v>
      </c>
      <c r="U106" s="739">
        <f t="shared" si="127"/>
        <v>44105321</v>
      </c>
      <c r="V106" s="739">
        <f t="shared" si="127"/>
        <v>38129783.399999999</v>
      </c>
      <c r="W106" s="739">
        <f t="shared" si="127"/>
        <v>35824700</v>
      </c>
      <c r="X106" s="740">
        <v>35824700</v>
      </c>
      <c r="Y106" s="739">
        <f t="shared" ref="Y106:AD106" si="128">SUM(Y101:Y105)</f>
        <v>38511237</v>
      </c>
      <c r="Z106" s="739">
        <f t="shared" si="128"/>
        <v>40490760</v>
      </c>
      <c r="AA106" s="739">
        <f t="shared" si="128"/>
        <v>49856065</v>
      </c>
      <c r="AB106" s="739">
        <f t="shared" si="128"/>
        <v>39362386</v>
      </c>
      <c r="AC106" s="739">
        <f t="shared" si="128"/>
        <v>35415235</v>
      </c>
      <c r="AD106" s="693">
        <f t="shared" si="128"/>
        <v>39863780</v>
      </c>
      <c r="AE106" s="693">
        <v>45406476.57</v>
      </c>
      <c r="AF106" s="692">
        <v>47902037.18</v>
      </c>
      <c r="AG106" s="693">
        <v>47370331.020000003</v>
      </c>
      <c r="AH106" s="693">
        <f t="shared" ref="AH106:AO106" si="129">SUM(AH101:AH105)</f>
        <v>47222720.839999996</v>
      </c>
      <c r="AI106" s="693">
        <f t="shared" si="129"/>
        <v>37209643.509999998</v>
      </c>
      <c r="AJ106" s="693">
        <f t="shared" si="129"/>
        <v>51748140.559999995</v>
      </c>
      <c r="AK106" s="694">
        <f t="shared" si="129"/>
        <v>41837375.090000004</v>
      </c>
      <c r="AL106" s="693">
        <f t="shared" si="129"/>
        <v>47709570.650000006</v>
      </c>
      <c r="AM106" s="693">
        <f t="shared" si="129"/>
        <v>58573752.580000006</v>
      </c>
      <c r="AN106" s="693">
        <f t="shared" si="129"/>
        <v>46404533.289999999</v>
      </c>
      <c r="AO106" s="693">
        <f t="shared" si="129"/>
        <v>43323829.189999998</v>
      </c>
      <c r="AP106" s="693">
        <v>37323618.010000005</v>
      </c>
      <c r="AQ106" s="693">
        <f t="shared" ref="AQ106:AV106" si="130">SUM(AQ101:AQ105)</f>
        <v>44511184.329999998</v>
      </c>
      <c r="AR106" s="693">
        <f t="shared" si="130"/>
        <v>59749637.230000004</v>
      </c>
      <c r="AS106" s="693">
        <f t="shared" si="130"/>
        <v>57365210.780000001</v>
      </c>
      <c r="AT106" s="693">
        <f t="shared" si="130"/>
        <v>48373798.710000001</v>
      </c>
      <c r="AU106" s="693">
        <f t="shared" si="130"/>
        <v>47670915.659999996</v>
      </c>
      <c r="AV106" s="693">
        <f t="shared" si="130"/>
        <v>44235311.57</v>
      </c>
      <c r="AW106" s="694">
        <v>51956624.270000003</v>
      </c>
      <c r="AX106" s="693">
        <f>SUM(AX101:AX105)</f>
        <v>53810054.850000001</v>
      </c>
      <c r="AY106" s="693">
        <f>SUM(AY101:AY105)</f>
        <v>63403563.279999994</v>
      </c>
      <c r="AZ106" s="693">
        <v>50620825.850000001</v>
      </c>
      <c r="BA106" s="693">
        <v>68508800.459999993</v>
      </c>
      <c r="BB106" s="693">
        <v>48162005.320000008</v>
      </c>
      <c r="BC106" s="693">
        <v>51816090.840000004</v>
      </c>
      <c r="BD106" s="693">
        <v>59253465.689999998</v>
      </c>
      <c r="BE106" s="693">
        <v>54543835.329999998</v>
      </c>
      <c r="BF106" s="693">
        <v>53296724.569999993</v>
      </c>
      <c r="BG106" s="693">
        <v>46404418.25</v>
      </c>
      <c r="BH106" s="691">
        <v>44115435.689999998</v>
      </c>
      <c r="BI106" s="693">
        <v>51510597.219999999</v>
      </c>
      <c r="BJ106" s="693">
        <v>43839688.759999998</v>
      </c>
      <c r="BK106" s="693">
        <v>51017122.890000001</v>
      </c>
      <c r="BL106" s="693">
        <v>54384590.170000002</v>
      </c>
      <c r="BM106" s="693">
        <v>48069990.530000001</v>
      </c>
      <c r="BN106" s="693">
        <v>47029624.369999997</v>
      </c>
      <c r="BO106" s="693">
        <v>55932055.509999998</v>
      </c>
      <c r="BP106" s="693">
        <v>66554071.109999992</v>
      </c>
      <c r="BQ106" s="693">
        <v>56448242.07</v>
      </c>
      <c r="BR106" s="227">
        <v>54425924.009999998</v>
      </c>
      <c r="BS106" s="227"/>
      <c r="BT106" s="227"/>
      <c r="BU106" s="141">
        <f t="shared" si="126"/>
        <v>-6850332.7199999988</v>
      </c>
      <c r="BV106" s="33">
        <f t="shared" si="126"/>
        <v>-8474771.5700000003</v>
      </c>
      <c r="BW106" s="32">
        <f t="shared" si="126"/>
        <v>-4938128.1100000069</v>
      </c>
      <c r="BX106" s="32">
        <f t="shared" si="126"/>
        <v>30192.60000000149</v>
      </c>
      <c r="BY106" s="32">
        <f t="shared" si="126"/>
        <v>-3410693.1399999931</v>
      </c>
      <c r="BZ106" s="32">
        <f t="shared" si="126"/>
        <v>-2277526.9300000146</v>
      </c>
      <c r="CA106" s="32">
        <f t="shared" si="126"/>
        <v>-1331311.799999997</v>
      </c>
      <c r="CB106" s="32">
        <f t="shared" si="126"/>
        <v>-7703722.7400000021</v>
      </c>
      <c r="CC106" s="32">
        <f t="shared" si="126"/>
        <v>-230285.50000000745</v>
      </c>
      <c r="CD106" s="49">
        <f t="shared" si="126"/>
        <v>-2901236.7399999946</v>
      </c>
      <c r="CE106" s="189"/>
    </row>
    <row r="107" spans="1:83" x14ac:dyDescent="0.25">
      <c r="A107" s="4">
        <v>15</v>
      </c>
      <c r="B107" s="81" t="s">
        <v>36</v>
      </c>
      <c r="C107" s="94"/>
      <c r="D107" s="95"/>
      <c r="E107" s="95"/>
      <c r="F107" s="96"/>
      <c r="G107" s="95"/>
      <c r="H107" s="95"/>
      <c r="I107" s="95"/>
      <c r="J107" s="95"/>
      <c r="K107" s="95"/>
      <c r="L107" s="95"/>
      <c r="M107" s="95"/>
      <c r="N107" s="146"/>
      <c r="O107" s="152"/>
      <c r="P107" s="95"/>
      <c r="Q107" s="741"/>
      <c r="R107" s="95"/>
      <c r="S107" s="95"/>
      <c r="T107" s="95"/>
      <c r="U107" s="146"/>
      <c r="V107" s="742"/>
      <c r="W107" s="742"/>
      <c r="X107" s="743"/>
      <c r="Y107" s="742"/>
      <c r="Z107" s="742"/>
      <c r="AA107" s="742"/>
      <c r="AB107" s="742"/>
      <c r="AC107" s="742"/>
      <c r="AD107" s="744"/>
      <c r="AE107" s="745"/>
      <c r="AF107" s="745"/>
      <c r="AG107" s="745"/>
      <c r="AH107" s="745"/>
      <c r="AI107" s="745"/>
      <c r="AJ107" s="746"/>
      <c r="AK107" s="747"/>
      <c r="AL107" s="745"/>
      <c r="AM107" s="745"/>
      <c r="AN107" s="745"/>
      <c r="AO107" s="745"/>
      <c r="AP107" s="745"/>
      <c r="AQ107" s="745"/>
      <c r="AR107" s="745"/>
      <c r="AS107" s="745"/>
      <c r="AT107" s="745"/>
      <c r="AU107" s="745"/>
      <c r="AV107" s="746"/>
      <c r="AW107" s="747"/>
      <c r="AX107" s="745"/>
      <c r="AY107" s="745"/>
      <c r="AZ107" s="745"/>
      <c r="BA107" s="745"/>
      <c r="BB107" s="744"/>
      <c r="BC107" s="745"/>
      <c r="BD107" s="745"/>
      <c r="BE107" s="745"/>
      <c r="BF107" s="745"/>
      <c r="BG107" s="745"/>
      <c r="BH107" s="748"/>
      <c r="BI107" s="745"/>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c r="CE107" s="213"/>
    </row>
    <row r="108" spans="1:83" x14ac:dyDescent="0.25">
      <c r="A108" s="4"/>
      <c r="B108" s="61" t="s">
        <v>41</v>
      </c>
      <c r="C108" s="97">
        <v>134850</v>
      </c>
      <c r="D108" s="98">
        <v>133929</v>
      </c>
      <c r="E108" s="98">
        <v>131101</v>
      </c>
      <c r="F108" s="99">
        <v>119336</v>
      </c>
      <c r="G108" s="98">
        <v>135537</v>
      </c>
      <c r="H108" s="98">
        <v>128347</v>
      </c>
      <c r="I108" s="98">
        <v>128877</v>
      </c>
      <c r="J108" s="98">
        <v>140781</v>
      </c>
      <c r="K108" s="98">
        <v>124180</v>
      </c>
      <c r="L108" s="98">
        <v>125444</v>
      </c>
      <c r="M108" s="98">
        <v>133829</v>
      </c>
      <c r="N108" s="147">
        <v>124846</v>
      </c>
      <c r="O108" s="153">
        <v>137424</v>
      </c>
      <c r="P108" s="98">
        <v>130815</v>
      </c>
      <c r="Q108" s="749">
        <v>119449</v>
      </c>
      <c r="R108" s="98">
        <v>129809</v>
      </c>
      <c r="S108" s="98">
        <v>125959</v>
      </c>
      <c r="T108" s="98">
        <v>124231</v>
      </c>
      <c r="U108" s="147">
        <v>126444</v>
      </c>
      <c r="V108" s="750">
        <v>122688</v>
      </c>
      <c r="W108" s="750">
        <v>124291</v>
      </c>
      <c r="X108" s="751">
        <v>126787</v>
      </c>
      <c r="Y108" s="750">
        <v>121959</v>
      </c>
      <c r="Z108" s="750">
        <v>122178</v>
      </c>
      <c r="AA108" s="750">
        <v>144282</v>
      </c>
      <c r="AB108" s="750">
        <v>123911</v>
      </c>
      <c r="AC108" s="750">
        <v>117966</v>
      </c>
      <c r="AD108" s="752">
        <v>128841</v>
      </c>
      <c r="AE108" s="753">
        <v>125902</v>
      </c>
      <c r="AF108" s="753">
        <v>129009</v>
      </c>
      <c r="AG108" s="753">
        <v>126829</v>
      </c>
      <c r="AH108" s="753">
        <v>129453</v>
      </c>
      <c r="AI108" s="753">
        <v>131327</v>
      </c>
      <c r="AJ108" s="754">
        <v>130872</v>
      </c>
      <c r="AK108" s="755">
        <v>127260</v>
      </c>
      <c r="AL108" s="753">
        <v>122176</v>
      </c>
      <c r="AM108" s="753">
        <v>144798</v>
      </c>
      <c r="AN108" s="753">
        <v>124268</v>
      </c>
      <c r="AO108" s="753">
        <v>122503</v>
      </c>
      <c r="AP108" s="753">
        <v>127416</v>
      </c>
      <c r="AQ108" s="753">
        <v>121489</v>
      </c>
      <c r="AR108" s="753">
        <v>136124</v>
      </c>
      <c r="AS108" s="753">
        <v>127231</v>
      </c>
      <c r="AT108" s="753">
        <v>130957</v>
      </c>
      <c r="AU108" s="753">
        <v>129029</v>
      </c>
      <c r="AV108" s="754">
        <v>121475</v>
      </c>
      <c r="AW108" s="755">
        <v>128934</v>
      </c>
      <c r="AX108" s="753">
        <v>125087</v>
      </c>
      <c r="AY108" s="753">
        <v>139986</v>
      </c>
      <c r="AZ108" s="753">
        <v>117388</v>
      </c>
      <c r="BA108" s="753">
        <v>132763</v>
      </c>
      <c r="BB108" s="752">
        <v>120365</v>
      </c>
      <c r="BC108" s="753">
        <v>121739</v>
      </c>
      <c r="BD108" s="753">
        <v>128204</v>
      </c>
      <c r="BE108" s="753">
        <v>122043</v>
      </c>
      <c r="BF108" s="753">
        <v>129130</v>
      </c>
      <c r="BG108" s="753">
        <v>126440</v>
      </c>
      <c r="BH108" s="756">
        <v>114776</v>
      </c>
      <c r="BI108" s="753">
        <v>129159</v>
      </c>
      <c r="BJ108" s="753">
        <v>109956</v>
      </c>
      <c r="BK108" s="753">
        <v>111560</v>
      </c>
      <c r="BL108" s="753">
        <v>113377</v>
      </c>
      <c r="BM108" s="753">
        <v>110754</v>
      </c>
      <c r="BN108" s="753">
        <v>107805</v>
      </c>
      <c r="BO108" s="753">
        <v>111608</v>
      </c>
      <c r="BP108" s="753">
        <v>112036</v>
      </c>
      <c r="BQ108" s="753">
        <v>110999</v>
      </c>
      <c r="BR108" s="254">
        <v>115044</v>
      </c>
      <c r="BS108" s="254"/>
      <c r="BT108" s="254"/>
      <c r="BU108" s="143">
        <f t="shared" ref="BU108:CD113" si="131">O108-C108</f>
        <v>2574</v>
      </c>
      <c r="BV108" s="43">
        <f t="shared" si="131"/>
        <v>-3114</v>
      </c>
      <c r="BW108" s="43">
        <f t="shared" si="131"/>
        <v>-11652</v>
      </c>
      <c r="BX108" s="43">
        <f t="shared" si="131"/>
        <v>10473</v>
      </c>
      <c r="BY108" s="43">
        <f t="shared" si="131"/>
        <v>-9578</v>
      </c>
      <c r="BZ108" s="43">
        <f t="shared" si="131"/>
        <v>-4116</v>
      </c>
      <c r="CA108" s="43">
        <f t="shared" si="131"/>
        <v>-2433</v>
      </c>
      <c r="CB108" s="43">
        <f t="shared" si="131"/>
        <v>-18093</v>
      </c>
      <c r="CC108" s="43">
        <f t="shared" si="131"/>
        <v>111</v>
      </c>
      <c r="CD108" s="169">
        <f t="shared" si="131"/>
        <v>1343</v>
      </c>
      <c r="CE108" s="191"/>
    </row>
    <row r="109" spans="1:83" x14ac:dyDescent="0.25">
      <c r="A109" s="4"/>
      <c r="B109" s="61" t="s">
        <v>42</v>
      </c>
      <c r="C109" s="97">
        <v>29565</v>
      </c>
      <c r="D109" s="98">
        <v>28649</v>
      </c>
      <c r="E109" s="98">
        <v>30035</v>
      </c>
      <c r="F109" s="99">
        <v>27329</v>
      </c>
      <c r="G109" s="98">
        <v>29805</v>
      </c>
      <c r="H109" s="98">
        <v>28221</v>
      </c>
      <c r="I109" s="98">
        <v>29039</v>
      </c>
      <c r="J109" s="98">
        <v>30334</v>
      </c>
      <c r="K109" s="98">
        <v>26221</v>
      </c>
      <c r="L109" s="98">
        <v>24375</v>
      </c>
      <c r="M109" s="98">
        <v>26114</v>
      </c>
      <c r="N109" s="147">
        <v>25395</v>
      </c>
      <c r="O109" s="153">
        <v>27300</v>
      </c>
      <c r="P109" s="98">
        <v>26756</v>
      </c>
      <c r="Q109" s="749">
        <v>26971</v>
      </c>
      <c r="R109" s="98">
        <v>27680</v>
      </c>
      <c r="S109" s="98">
        <v>29407</v>
      </c>
      <c r="T109" s="98">
        <v>26165</v>
      </c>
      <c r="U109" s="147">
        <v>27165</v>
      </c>
      <c r="V109" s="750">
        <v>27973</v>
      </c>
      <c r="W109" s="750">
        <v>24910</v>
      </c>
      <c r="X109" s="751">
        <v>25363</v>
      </c>
      <c r="Y109" s="750">
        <v>25776</v>
      </c>
      <c r="Z109" s="750">
        <v>25881</v>
      </c>
      <c r="AA109" s="750">
        <v>32452</v>
      </c>
      <c r="AB109" s="750">
        <v>23077</v>
      </c>
      <c r="AC109" s="750">
        <v>23933</v>
      </c>
      <c r="AD109" s="752">
        <v>27480</v>
      </c>
      <c r="AE109" s="753">
        <v>26969</v>
      </c>
      <c r="AF109" s="753">
        <v>27923</v>
      </c>
      <c r="AG109" s="753">
        <v>29257</v>
      </c>
      <c r="AH109" s="753">
        <v>30900</v>
      </c>
      <c r="AI109" s="753">
        <v>26916</v>
      </c>
      <c r="AJ109" s="754">
        <v>35480</v>
      </c>
      <c r="AK109" s="755">
        <v>18023</v>
      </c>
      <c r="AL109" s="753">
        <v>21259</v>
      </c>
      <c r="AM109" s="753">
        <v>21901</v>
      </c>
      <c r="AN109" s="753">
        <v>20666</v>
      </c>
      <c r="AO109" s="753">
        <v>21981</v>
      </c>
      <c r="AP109" s="753">
        <v>30275</v>
      </c>
      <c r="AQ109" s="753">
        <v>25498</v>
      </c>
      <c r="AR109" s="753">
        <v>28699</v>
      </c>
      <c r="AS109" s="753">
        <v>28368</v>
      </c>
      <c r="AT109" s="753">
        <v>34036</v>
      </c>
      <c r="AU109" s="753">
        <v>28522</v>
      </c>
      <c r="AV109" s="754">
        <v>21994</v>
      </c>
      <c r="AW109" s="755">
        <v>24289</v>
      </c>
      <c r="AX109" s="753">
        <v>24739</v>
      </c>
      <c r="AY109" s="753">
        <v>29241</v>
      </c>
      <c r="AZ109" s="753">
        <v>25797</v>
      </c>
      <c r="BA109" s="753">
        <v>32175</v>
      </c>
      <c r="BB109" s="752">
        <v>31179</v>
      </c>
      <c r="BC109" s="753">
        <v>30233</v>
      </c>
      <c r="BD109" s="753">
        <v>31729</v>
      </c>
      <c r="BE109" s="753">
        <v>34397</v>
      </c>
      <c r="BF109" s="753">
        <v>33778</v>
      </c>
      <c r="BG109" s="753">
        <v>29705</v>
      </c>
      <c r="BH109" s="756">
        <v>22463</v>
      </c>
      <c r="BI109" s="753">
        <v>25384</v>
      </c>
      <c r="BJ109" s="753">
        <v>21564</v>
      </c>
      <c r="BK109" s="753">
        <v>23110</v>
      </c>
      <c r="BL109" s="753">
        <v>23579</v>
      </c>
      <c r="BM109" s="753">
        <v>22124</v>
      </c>
      <c r="BN109" s="753">
        <v>23181</v>
      </c>
      <c r="BO109" s="753">
        <v>23946</v>
      </c>
      <c r="BP109" s="753">
        <v>25793</v>
      </c>
      <c r="BQ109" s="753">
        <v>27000</v>
      </c>
      <c r="BR109" s="254">
        <v>27405</v>
      </c>
      <c r="BS109" s="254"/>
      <c r="BT109" s="254"/>
      <c r="BU109" s="143">
        <f t="shared" si="131"/>
        <v>-2265</v>
      </c>
      <c r="BV109" s="43">
        <f t="shared" si="131"/>
        <v>-1893</v>
      </c>
      <c r="BW109" s="43">
        <f t="shared" si="131"/>
        <v>-3064</v>
      </c>
      <c r="BX109" s="43">
        <f t="shared" si="131"/>
        <v>351</v>
      </c>
      <c r="BY109" s="43">
        <f t="shared" si="131"/>
        <v>-398</v>
      </c>
      <c r="BZ109" s="43">
        <f t="shared" si="131"/>
        <v>-2056</v>
      </c>
      <c r="CA109" s="43">
        <f t="shared" si="131"/>
        <v>-1874</v>
      </c>
      <c r="CB109" s="43">
        <f t="shared" si="131"/>
        <v>-2361</v>
      </c>
      <c r="CC109" s="43">
        <f t="shared" si="131"/>
        <v>-1311</v>
      </c>
      <c r="CD109" s="169">
        <f t="shared" si="131"/>
        <v>988</v>
      </c>
      <c r="CE109" s="191"/>
    </row>
    <row r="110" spans="1:83" x14ac:dyDescent="0.25">
      <c r="A110" s="4"/>
      <c r="B110" s="61" t="s">
        <v>43</v>
      </c>
      <c r="C110" s="97">
        <v>19042</v>
      </c>
      <c r="D110" s="98">
        <v>19781</v>
      </c>
      <c r="E110" s="98">
        <v>18498</v>
      </c>
      <c r="F110" s="99">
        <v>17624</v>
      </c>
      <c r="G110" s="98">
        <v>19561</v>
      </c>
      <c r="H110" s="98">
        <v>18870</v>
      </c>
      <c r="I110" s="98">
        <v>17832</v>
      </c>
      <c r="J110" s="98">
        <v>20816</v>
      </c>
      <c r="K110" s="98">
        <v>18236</v>
      </c>
      <c r="L110" s="98">
        <v>18212</v>
      </c>
      <c r="M110" s="98">
        <v>19174</v>
      </c>
      <c r="N110" s="147">
        <v>18128</v>
      </c>
      <c r="O110" s="153">
        <v>18002</v>
      </c>
      <c r="P110" s="98">
        <v>19034</v>
      </c>
      <c r="Q110" s="749">
        <f>16983+47</f>
        <v>17030</v>
      </c>
      <c r="R110" s="98">
        <v>18485</v>
      </c>
      <c r="S110" s="98">
        <v>18525</v>
      </c>
      <c r="T110" s="98">
        <v>18046</v>
      </c>
      <c r="U110" s="147">
        <v>18569</v>
      </c>
      <c r="V110" s="750">
        <v>17817</v>
      </c>
      <c r="W110" s="750">
        <v>18635</v>
      </c>
      <c r="X110" s="751">
        <v>17892</v>
      </c>
      <c r="Y110" s="750">
        <v>17458</v>
      </c>
      <c r="Z110" s="750">
        <v>18564</v>
      </c>
      <c r="AA110" s="750">
        <v>20449</v>
      </c>
      <c r="AB110" s="750">
        <v>18270</v>
      </c>
      <c r="AC110" s="750">
        <v>17586</v>
      </c>
      <c r="AD110" s="752">
        <v>19295</v>
      </c>
      <c r="AE110" s="753">
        <v>18363</v>
      </c>
      <c r="AF110" s="753">
        <v>18751</v>
      </c>
      <c r="AG110" s="753">
        <v>17314</v>
      </c>
      <c r="AH110" s="753">
        <v>19192</v>
      </c>
      <c r="AI110" s="753">
        <v>17158</v>
      </c>
      <c r="AJ110" s="754">
        <v>21380</v>
      </c>
      <c r="AK110" s="755">
        <v>16482</v>
      </c>
      <c r="AL110" s="753">
        <v>17022</v>
      </c>
      <c r="AM110" s="753">
        <v>22012</v>
      </c>
      <c r="AN110" s="753">
        <v>19663</v>
      </c>
      <c r="AO110" s="753">
        <v>17771</v>
      </c>
      <c r="AP110" s="753">
        <v>18290</v>
      </c>
      <c r="AQ110" s="753">
        <v>17716</v>
      </c>
      <c r="AR110" s="753">
        <v>20384</v>
      </c>
      <c r="AS110" s="753">
        <v>18386</v>
      </c>
      <c r="AT110" s="753">
        <v>17679</v>
      </c>
      <c r="AU110" s="753">
        <v>20363</v>
      </c>
      <c r="AV110" s="754">
        <v>18494</v>
      </c>
      <c r="AW110" s="755">
        <v>18938</v>
      </c>
      <c r="AX110" s="753">
        <v>18634</v>
      </c>
      <c r="AY110" s="753">
        <v>21187</v>
      </c>
      <c r="AZ110" s="753">
        <v>18212</v>
      </c>
      <c r="BA110" s="753">
        <v>19946</v>
      </c>
      <c r="BB110" s="752">
        <v>18274</v>
      </c>
      <c r="BC110" s="753">
        <v>18322</v>
      </c>
      <c r="BD110" s="753">
        <v>19523</v>
      </c>
      <c r="BE110" s="753">
        <v>18590</v>
      </c>
      <c r="BF110" s="753">
        <v>19607</v>
      </c>
      <c r="BG110" s="753">
        <v>19780</v>
      </c>
      <c r="BH110" s="756">
        <v>17380</v>
      </c>
      <c r="BI110" s="753">
        <v>19113</v>
      </c>
      <c r="BJ110" s="753">
        <v>16939</v>
      </c>
      <c r="BK110" s="753">
        <v>17315</v>
      </c>
      <c r="BL110" s="753">
        <v>18142</v>
      </c>
      <c r="BM110" s="753">
        <v>16134</v>
      </c>
      <c r="BN110" s="753">
        <v>17922</v>
      </c>
      <c r="BO110" s="753">
        <v>18108</v>
      </c>
      <c r="BP110" s="753">
        <v>18063</v>
      </c>
      <c r="BQ110" s="753">
        <v>17473</v>
      </c>
      <c r="BR110" s="254">
        <v>18437</v>
      </c>
      <c r="BS110" s="254"/>
      <c r="BT110" s="254"/>
      <c r="BU110" s="143">
        <f t="shared" si="131"/>
        <v>-1040</v>
      </c>
      <c r="BV110" s="43">
        <f t="shared" si="131"/>
        <v>-747</v>
      </c>
      <c r="BW110" s="43">
        <f t="shared" si="131"/>
        <v>-1468</v>
      </c>
      <c r="BX110" s="43">
        <f t="shared" si="131"/>
        <v>861</v>
      </c>
      <c r="BY110" s="43">
        <f t="shared" si="131"/>
        <v>-1036</v>
      </c>
      <c r="BZ110" s="43">
        <f t="shared" si="131"/>
        <v>-824</v>
      </c>
      <c r="CA110" s="43">
        <f t="shared" si="131"/>
        <v>737</v>
      </c>
      <c r="CB110" s="43">
        <f t="shared" si="131"/>
        <v>-2999</v>
      </c>
      <c r="CC110" s="43">
        <f t="shared" si="131"/>
        <v>399</v>
      </c>
      <c r="CD110" s="169">
        <f t="shared" si="131"/>
        <v>-320</v>
      </c>
      <c r="CE110" s="191"/>
    </row>
    <row r="111" spans="1:83" x14ac:dyDescent="0.25">
      <c r="A111" s="4"/>
      <c r="B111" s="61" t="s">
        <v>52</v>
      </c>
      <c r="C111" s="97">
        <v>1139</v>
      </c>
      <c r="D111" s="98">
        <v>1193</v>
      </c>
      <c r="E111" s="98">
        <v>1042</v>
      </c>
      <c r="F111" s="99">
        <v>1031</v>
      </c>
      <c r="G111" s="98">
        <v>1143</v>
      </c>
      <c r="H111" s="98">
        <v>1045</v>
      </c>
      <c r="I111" s="98">
        <v>1036</v>
      </c>
      <c r="J111" s="98">
        <v>1214</v>
      </c>
      <c r="K111" s="98">
        <v>1030</v>
      </c>
      <c r="L111" s="98">
        <v>1081</v>
      </c>
      <c r="M111" s="98">
        <v>1081</v>
      </c>
      <c r="N111" s="147">
        <v>1047</v>
      </c>
      <c r="O111" s="153">
        <v>1025</v>
      </c>
      <c r="P111" s="98">
        <v>1047</v>
      </c>
      <c r="Q111" s="749">
        <f>1002</f>
        <v>1002</v>
      </c>
      <c r="R111" s="98">
        <v>1077</v>
      </c>
      <c r="S111" s="98">
        <v>1042</v>
      </c>
      <c r="T111" s="98">
        <v>1055</v>
      </c>
      <c r="U111" s="147">
        <v>1080</v>
      </c>
      <c r="V111" s="750">
        <v>1003</v>
      </c>
      <c r="W111" s="750">
        <v>1087</v>
      </c>
      <c r="X111" s="751">
        <v>1006</v>
      </c>
      <c r="Y111" s="750">
        <v>956</v>
      </c>
      <c r="Z111" s="750">
        <v>983</v>
      </c>
      <c r="AA111" s="750">
        <v>1191</v>
      </c>
      <c r="AB111" s="750">
        <v>1005</v>
      </c>
      <c r="AC111" s="750">
        <v>996</v>
      </c>
      <c r="AD111" s="752">
        <v>1087</v>
      </c>
      <c r="AE111" s="753">
        <v>1063</v>
      </c>
      <c r="AF111" s="753">
        <v>1031</v>
      </c>
      <c r="AG111" s="753">
        <v>933</v>
      </c>
      <c r="AH111" s="753">
        <v>1096</v>
      </c>
      <c r="AI111" s="753">
        <v>942</v>
      </c>
      <c r="AJ111" s="754">
        <v>1207</v>
      </c>
      <c r="AK111" s="755">
        <v>958</v>
      </c>
      <c r="AL111" s="753">
        <v>905</v>
      </c>
      <c r="AM111" s="753">
        <v>1256</v>
      </c>
      <c r="AN111" s="753">
        <v>1095</v>
      </c>
      <c r="AO111" s="753">
        <v>979</v>
      </c>
      <c r="AP111" s="753">
        <v>1083</v>
      </c>
      <c r="AQ111" s="753">
        <v>962</v>
      </c>
      <c r="AR111" s="753">
        <v>1119</v>
      </c>
      <c r="AS111" s="753">
        <v>1037</v>
      </c>
      <c r="AT111" s="753">
        <v>899</v>
      </c>
      <c r="AU111" s="753">
        <v>1153</v>
      </c>
      <c r="AV111" s="754">
        <v>805</v>
      </c>
      <c r="AW111" s="755">
        <v>466</v>
      </c>
      <c r="AX111" s="753">
        <v>505</v>
      </c>
      <c r="AY111" s="753">
        <v>616</v>
      </c>
      <c r="AZ111" s="753">
        <v>461</v>
      </c>
      <c r="BA111" s="753">
        <v>519</v>
      </c>
      <c r="BB111" s="752">
        <v>474</v>
      </c>
      <c r="BC111" s="753">
        <v>468</v>
      </c>
      <c r="BD111" s="753">
        <v>525</v>
      </c>
      <c r="BE111" s="753">
        <v>485</v>
      </c>
      <c r="BF111" s="753">
        <v>491</v>
      </c>
      <c r="BG111" s="753">
        <v>508</v>
      </c>
      <c r="BH111" s="756">
        <v>462</v>
      </c>
      <c r="BI111" s="753">
        <v>500</v>
      </c>
      <c r="BJ111" s="753">
        <v>0</v>
      </c>
      <c r="BK111" s="753">
        <v>207</v>
      </c>
      <c r="BL111" s="753">
        <v>228</v>
      </c>
      <c r="BM111" s="753">
        <v>220</v>
      </c>
      <c r="BN111" s="753">
        <v>228</v>
      </c>
      <c r="BO111" s="753">
        <v>668</v>
      </c>
      <c r="BP111" s="753">
        <v>655</v>
      </c>
      <c r="BQ111" s="753">
        <v>662</v>
      </c>
      <c r="BR111" s="254">
        <v>695</v>
      </c>
      <c r="BS111" s="254"/>
      <c r="BT111" s="254"/>
      <c r="BU111" s="143">
        <f t="shared" si="131"/>
        <v>-114</v>
      </c>
      <c r="BV111" s="43">
        <f t="shared" si="131"/>
        <v>-146</v>
      </c>
      <c r="BW111" s="43">
        <f t="shared" si="131"/>
        <v>-40</v>
      </c>
      <c r="BX111" s="43">
        <f t="shared" si="131"/>
        <v>46</v>
      </c>
      <c r="BY111" s="43">
        <f t="shared" si="131"/>
        <v>-101</v>
      </c>
      <c r="BZ111" s="43">
        <f t="shared" si="131"/>
        <v>10</v>
      </c>
      <c r="CA111" s="43">
        <f t="shared" si="131"/>
        <v>44</v>
      </c>
      <c r="CB111" s="43">
        <f t="shared" si="131"/>
        <v>-211</v>
      </c>
      <c r="CC111" s="43">
        <f t="shared" si="131"/>
        <v>57</v>
      </c>
      <c r="CD111" s="169">
        <f t="shared" si="131"/>
        <v>-75</v>
      </c>
      <c r="CE111" s="191"/>
    </row>
    <row r="112" spans="1:83" x14ac:dyDescent="0.25">
      <c r="A112" s="4"/>
      <c r="B112" s="61" t="s">
        <v>51</v>
      </c>
      <c r="C112" s="97">
        <v>1828</v>
      </c>
      <c r="D112" s="98">
        <v>1939</v>
      </c>
      <c r="E112" s="98">
        <v>1710</v>
      </c>
      <c r="F112" s="99">
        <v>1647</v>
      </c>
      <c r="G112" s="98">
        <v>1860</v>
      </c>
      <c r="H112" s="98">
        <v>1775</v>
      </c>
      <c r="I112" s="98">
        <v>1648</v>
      </c>
      <c r="J112" s="98">
        <v>1928</v>
      </c>
      <c r="K112" s="98">
        <v>1668</v>
      </c>
      <c r="L112" s="98">
        <v>1706</v>
      </c>
      <c r="M112" s="98">
        <v>1824</v>
      </c>
      <c r="N112" s="147">
        <v>1649</v>
      </c>
      <c r="O112" s="153">
        <v>1659</v>
      </c>
      <c r="P112" s="98">
        <v>1778</v>
      </c>
      <c r="Q112" s="749">
        <v>1552</v>
      </c>
      <c r="R112" s="98">
        <v>1720</v>
      </c>
      <c r="S112" s="98">
        <v>1728</v>
      </c>
      <c r="T112" s="98">
        <v>1664</v>
      </c>
      <c r="U112" s="147">
        <v>1655</v>
      </c>
      <c r="V112" s="750">
        <v>1702</v>
      </c>
      <c r="W112" s="750">
        <v>1711</v>
      </c>
      <c r="X112" s="751">
        <v>1621</v>
      </c>
      <c r="Y112" s="750">
        <v>1596</v>
      </c>
      <c r="Z112" s="750">
        <v>1645</v>
      </c>
      <c r="AA112" s="750">
        <v>1889</v>
      </c>
      <c r="AB112" s="750">
        <v>1631</v>
      </c>
      <c r="AC112" s="750">
        <v>1587</v>
      </c>
      <c r="AD112" s="752">
        <v>1730</v>
      </c>
      <c r="AE112" s="753">
        <v>1656</v>
      </c>
      <c r="AF112" s="753">
        <v>1702</v>
      </c>
      <c r="AG112" s="753">
        <v>1597</v>
      </c>
      <c r="AH112" s="753">
        <v>1748</v>
      </c>
      <c r="AI112" s="753">
        <v>1525</v>
      </c>
      <c r="AJ112" s="754">
        <v>1983</v>
      </c>
      <c r="AK112" s="755">
        <v>1497</v>
      </c>
      <c r="AL112" s="753">
        <v>1550</v>
      </c>
      <c r="AM112" s="753">
        <v>2065</v>
      </c>
      <c r="AN112" s="753">
        <v>1779</v>
      </c>
      <c r="AO112" s="753">
        <v>1566</v>
      </c>
      <c r="AP112" s="753">
        <v>1746</v>
      </c>
      <c r="AQ112" s="753">
        <v>1551</v>
      </c>
      <c r="AR112" s="753">
        <v>1841</v>
      </c>
      <c r="AS112" s="753">
        <v>1626</v>
      </c>
      <c r="AT112" s="753">
        <v>1596</v>
      </c>
      <c r="AU112" s="753">
        <v>1920</v>
      </c>
      <c r="AV112" s="754">
        <v>1634</v>
      </c>
      <c r="AW112" s="755">
        <v>1588</v>
      </c>
      <c r="AX112" s="753">
        <v>1480</v>
      </c>
      <c r="AY112" s="753">
        <v>1821</v>
      </c>
      <c r="AZ112" s="753">
        <v>1502</v>
      </c>
      <c r="BA112" s="753">
        <v>19570</v>
      </c>
      <c r="BB112" s="752">
        <v>1549</v>
      </c>
      <c r="BC112" s="753">
        <v>1540</v>
      </c>
      <c r="BD112" s="753">
        <v>1683</v>
      </c>
      <c r="BE112" s="753">
        <v>1590</v>
      </c>
      <c r="BF112" s="753">
        <v>1601</v>
      </c>
      <c r="BG112" s="753">
        <v>1738</v>
      </c>
      <c r="BH112" s="756">
        <v>1456</v>
      </c>
      <c r="BI112" s="753">
        <v>1632</v>
      </c>
      <c r="BJ112" s="753">
        <v>724</v>
      </c>
      <c r="BK112" s="753">
        <v>693</v>
      </c>
      <c r="BL112" s="753">
        <v>698</v>
      </c>
      <c r="BM112" s="753">
        <v>677</v>
      </c>
      <c r="BN112" s="753">
        <v>666</v>
      </c>
      <c r="BO112" s="753">
        <v>696</v>
      </c>
      <c r="BP112" s="753">
        <v>684</v>
      </c>
      <c r="BQ112" s="753">
        <v>657</v>
      </c>
      <c r="BR112" s="254">
        <v>711</v>
      </c>
      <c r="BS112" s="254"/>
      <c r="BT112" s="254"/>
      <c r="BU112" s="143">
        <f t="shared" si="131"/>
        <v>-169</v>
      </c>
      <c r="BV112" s="43">
        <f t="shared" si="131"/>
        <v>-161</v>
      </c>
      <c r="BW112" s="43">
        <f t="shared" si="131"/>
        <v>-158</v>
      </c>
      <c r="BX112" s="43">
        <f t="shared" si="131"/>
        <v>73</v>
      </c>
      <c r="BY112" s="43">
        <f t="shared" si="131"/>
        <v>-132</v>
      </c>
      <c r="BZ112" s="43">
        <f t="shared" si="131"/>
        <v>-111</v>
      </c>
      <c r="CA112" s="43">
        <f t="shared" si="131"/>
        <v>7</v>
      </c>
      <c r="CB112" s="43">
        <f t="shared" si="131"/>
        <v>-226</v>
      </c>
      <c r="CC112" s="43">
        <f t="shared" si="131"/>
        <v>43</v>
      </c>
      <c r="CD112" s="169">
        <f t="shared" si="131"/>
        <v>-85</v>
      </c>
      <c r="CE112" s="191"/>
    </row>
    <row r="113" spans="1:83" ht="15.75" thickBot="1" x14ac:dyDescent="0.3">
      <c r="A113" s="4"/>
      <c r="B113" s="80" t="s">
        <v>46</v>
      </c>
      <c r="C113" s="100">
        <v>186424</v>
      </c>
      <c r="D113" s="101">
        <v>185491</v>
      </c>
      <c r="E113" s="101">
        <v>182386</v>
      </c>
      <c r="F113" s="101">
        <v>166967</v>
      </c>
      <c r="G113" s="101">
        <v>187906</v>
      </c>
      <c r="H113" s="101">
        <v>178258</v>
      </c>
      <c r="I113" s="101">
        <v>178432</v>
      </c>
      <c r="J113" s="101">
        <v>195073</v>
      </c>
      <c r="K113" s="101">
        <v>171335</v>
      </c>
      <c r="L113" s="101">
        <v>170818</v>
      </c>
      <c r="M113" s="101">
        <v>182022</v>
      </c>
      <c r="N113" s="148">
        <v>171065</v>
      </c>
      <c r="O113" s="154">
        <v>185410</v>
      </c>
      <c r="P113" s="101">
        <v>179430</v>
      </c>
      <c r="Q113" s="607">
        <f>SUM(Q108:Q112)</f>
        <v>166004</v>
      </c>
      <c r="R113" s="607">
        <f>SUM(R108:R112)</f>
        <v>178771</v>
      </c>
      <c r="S113" s="607">
        <f>SUM(S108:S112)</f>
        <v>176661</v>
      </c>
      <c r="T113" s="607">
        <f>SUM(T108:T112)</f>
        <v>171161</v>
      </c>
      <c r="U113" s="606">
        <f t="shared" ref="U113:AD113" si="132">SUM(U108:U112)</f>
        <v>174913</v>
      </c>
      <c r="V113" s="606">
        <f t="shared" si="132"/>
        <v>171183</v>
      </c>
      <c r="W113" s="606">
        <f t="shared" si="132"/>
        <v>170634</v>
      </c>
      <c r="X113" s="757">
        <f t="shared" si="132"/>
        <v>172669</v>
      </c>
      <c r="Y113" s="148">
        <f t="shared" si="132"/>
        <v>167745</v>
      </c>
      <c r="Z113" s="148">
        <f t="shared" si="132"/>
        <v>169251</v>
      </c>
      <c r="AA113" s="148">
        <f t="shared" si="132"/>
        <v>200263</v>
      </c>
      <c r="AB113" s="148">
        <f t="shared" si="132"/>
        <v>167894</v>
      </c>
      <c r="AC113" s="148">
        <f t="shared" si="132"/>
        <v>162068</v>
      </c>
      <c r="AD113" s="281">
        <f t="shared" si="132"/>
        <v>178433</v>
      </c>
      <c r="AE113" s="281">
        <f>SUM(AE108:AE112)</f>
        <v>173953</v>
      </c>
      <c r="AF113" s="281">
        <v>178416</v>
      </c>
      <c r="AG113" s="281">
        <v>175930</v>
      </c>
      <c r="AH113" s="281">
        <f t="shared" ref="AH113:AO113" si="133">SUM(AH108:AH112)</f>
        <v>182389</v>
      </c>
      <c r="AI113" s="281">
        <f t="shared" si="133"/>
        <v>177868</v>
      </c>
      <c r="AJ113" s="609">
        <f t="shared" si="133"/>
        <v>190922</v>
      </c>
      <c r="AK113" s="612">
        <f t="shared" si="133"/>
        <v>164220</v>
      </c>
      <c r="AL113" s="281">
        <f t="shared" si="133"/>
        <v>162912</v>
      </c>
      <c r="AM113" s="281">
        <f t="shared" si="133"/>
        <v>192032</v>
      </c>
      <c r="AN113" s="281">
        <f t="shared" si="133"/>
        <v>167471</v>
      </c>
      <c r="AO113" s="281">
        <f t="shared" si="133"/>
        <v>164800</v>
      </c>
      <c r="AP113" s="281">
        <v>178810</v>
      </c>
      <c r="AQ113" s="281">
        <f t="shared" ref="AQ113:AV113" si="134">SUM(AQ108:AQ112)</f>
        <v>167216</v>
      </c>
      <c r="AR113" s="281">
        <f t="shared" si="134"/>
        <v>188167</v>
      </c>
      <c r="AS113" s="281">
        <f t="shared" si="134"/>
        <v>176648</v>
      </c>
      <c r="AT113" s="281">
        <f t="shared" si="134"/>
        <v>185167</v>
      </c>
      <c r="AU113" s="281">
        <f t="shared" si="134"/>
        <v>180987</v>
      </c>
      <c r="AV113" s="609">
        <f t="shared" si="134"/>
        <v>164402</v>
      </c>
      <c r="AW113" s="612">
        <v>174215</v>
      </c>
      <c r="AX113" s="281">
        <f>SUM(AX108:AX112)</f>
        <v>170445</v>
      </c>
      <c r="AY113" s="281">
        <f>SUM(AY108:AY112)</f>
        <v>192851</v>
      </c>
      <c r="AZ113" s="281">
        <v>163360</v>
      </c>
      <c r="BA113" s="281">
        <v>204973</v>
      </c>
      <c r="BB113" s="281">
        <v>171841</v>
      </c>
      <c r="BC113" s="281">
        <v>172302</v>
      </c>
      <c r="BD113" s="281">
        <v>181664</v>
      </c>
      <c r="BE113" s="281">
        <v>177105</v>
      </c>
      <c r="BF113" s="281">
        <v>184607</v>
      </c>
      <c r="BG113" s="281">
        <v>178171</v>
      </c>
      <c r="BH113" s="608">
        <v>156537</v>
      </c>
      <c r="BI113" s="281">
        <v>175788</v>
      </c>
      <c r="BJ113" s="281">
        <v>149183</v>
      </c>
      <c r="BK113" s="281">
        <v>152885</v>
      </c>
      <c r="BL113" s="281">
        <v>156024</v>
      </c>
      <c r="BM113" s="281">
        <v>149909</v>
      </c>
      <c r="BN113" s="281">
        <v>149802</v>
      </c>
      <c r="BO113" s="281">
        <v>155026</v>
      </c>
      <c r="BP113" s="281">
        <v>157231</v>
      </c>
      <c r="BQ113" s="281">
        <v>156791</v>
      </c>
      <c r="BR113" s="216">
        <v>162292</v>
      </c>
      <c r="BS113" s="216"/>
      <c r="BT113" s="216"/>
      <c r="BU113" s="144">
        <f t="shared" si="131"/>
        <v>-1014</v>
      </c>
      <c r="BV113" s="27">
        <f t="shared" si="131"/>
        <v>-6061</v>
      </c>
      <c r="BW113" s="27">
        <f t="shared" si="131"/>
        <v>-16382</v>
      </c>
      <c r="BX113" s="27">
        <f t="shared" si="131"/>
        <v>11804</v>
      </c>
      <c r="BY113" s="27">
        <f t="shared" si="131"/>
        <v>-11245</v>
      </c>
      <c r="BZ113" s="27">
        <f t="shared" si="131"/>
        <v>-7097</v>
      </c>
      <c r="CA113" s="27">
        <f t="shared" si="131"/>
        <v>-3519</v>
      </c>
      <c r="CB113" s="27">
        <f t="shared" si="131"/>
        <v>-23890</v>
      </c>
      <c r="CC113" s="27">
        <f t="shared" si="131"/>
        <v>-701</v>
      </c>
      <c r="CD113" s="46">
        <f t="shared" si="131"/>
        <v>1851</v>
      </c>
      <c r="CE113" s="191"/>
    </row>
    <row r="114" spans="1:83" x14ac:dyDescent="0.25">
      <c r="A114" s="4">
        <v>16</v>
      </c>
      <c r="B114" s="83" t="s">
        <v>49</v>
      </c>
      <c r="C114" s="102"/>
      <c r="D114" s="103"/>
      <c r="E114" s="103"/>
      <c r="F114" s="104"/>
      <c r="G114" s="103"/>
      <c r="H114" s="103"/>
      <c r="I114" s="103"/>
      <c r="J114" s="103"/>
      <c r="K114" s="103"/>
      <c r="L114" s="103"/>
      <c r="M114" s="103"/>
      <c r="N114" s="133"/>
      <c r="O114" s="136"/>
      <c r="P114" s="137"/>
      <c r="Q114" s="758"/>
      <c r="R114" s="137"/>
      <c r="S114" s="137"/>
      <c r="T114" s="137"/>
      <c r="U114" s="759"/>
      <c r="V114" s="760"/>
      <c r="W114" s="760"/>
      <c r="X114" s="761"/>
      <c r="Y114" s="760"/>
      <c r="Z114" s="760"/>
      <c r="AA114" s="760"/>
      <c r="AB114" s="760"/>
      <c r="AC114" s="760"/>
      <c r="AD114" s="762"/>
      <c r="AE114" s="763"/>
      <c r="AF114" s="763"/>
      <c r="AG114" s="763"/>
      <c r="AH114" s="763"/>
      <c r="AI114" s="763"/>
      <c r="AJ114" s="20"/>
      <c r="AK114" s="764"/>
      <c r="AL114" s="763"/>
      <c r="AM114" s="763"/>
      <c r="AN114" s="763"/>
      <c r="AO114" s="763"/>
      <c r="AP114" s="763"/>
      <c r="AQ114" s="763"/>
      <c r="AR114" s="763"/>
      <c r="AS114" s="763"/>
      <c r="AT114" s="763"/>
      <c r="AU114" s="763"/>
      <c r="AV114" s="20"/>
      <c r="AW114" s="764"/>
      <c r="AX114" s="763"/>
      <c r="AY114" s="763"/>
      <c r="AZ114" s="763"/>
      <c r="BA114" s="763"/>
      <c r="BB114" s="762"/>
      <c r="BC114" s="763"/>
      <c r="BD114" s="763"/>
      <c r="BE114" s="763"/>
      <c r="BF114" s="763"/>
      <c r="BG114" s="763"/>
      <c r="BH114" s="765"/>
      <c r="BI114" s="763"/>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c r="CE114" s="214"/>
    </row>
    <row r="115" spans="1:83" x14ac:dyDescent="0.25">
      <c r="A115" s="4"/>
      <c r="B115" s="61" t="s">
        <v>41</v>
      </c>
      <c r="C115" s="105">
        <v>-622135.29090891033</v>
      </c>
      <c r="D115" s="89">
        <v>-1028431.1491335742</v>
      </c>
      <c r="E115" s="89">
        <v>-1164248.02936434</v>
      </c>
      <c r="F115" s="89">
        <v>1972586.5278567877</v>
      </c>
      <c r="G115" s="89">
        <v>4080666.486779023</v>
      </c>
      <c r="H115" s="89">
        <v>2766190.3788857535</v>
      </c>
      <c r="I115" s="89">
        <v>-1435490.8700169958</v>
      </c>
      <c r="J115" s="89">
        <v>-2499316.4720367417</v>
      </c>
      <c r="K115" s="89">
        <v>2366756.3742602393</v>
      </c>
      <c r="L115" s="89">
        <v>6095529.4500000011</v>
      </c>
      <c r="M115" s="89">
        <v>2738671.3100000024</v>
      </c>
      <c r="N115" s="134">
        <v>2356326.729999993</v>
      </c>
      <c r="O115" s="138">
        <v>-1065525.4999999963</v>
      </c>
      <c r="P115" s="89">
        <v>1633939.6599999964</v>
      </c>
      <c r="Q115" s="690">
        <f t="shared" ref="Q115:R119" si="135">Q94-Q101</f>
        <v>1232819.9599999972</v>
      </c>
      <c r="R115" s="690">
        <f t="shared" si="135"/>
        <v>1895664.4200000018</v>
      </c>
      <c r="S115" s="690">
        <f t="shared" ref="S115:AE115" si="136">S94-S101</f>
        <v>6119079.379999999</v>
      </c>
      <c r="T115" s="690">
        <f t="shared" si="136"/>
        <v>2930410.5599999949</v>
      </c>
      <c r="U115" s="726">
        <f t="shared" si="136"/>
        <v>-1483648.0099999979</v>
      </c>
      <c r="V115" s="726">
        <f t="shared" si="136"/>
        <v>-197713.59999999776</v>
      </c>
      <c r="W115" s="726">
        <f t="shared" si="136"/>
        <v>976336.84000000358</v>
      </c>
      <c r="X115" s="766">
        <f t="shared" si="136"/>
        <v>4287723.3500000164</v>
      </c>
      <c r="Y115" s="93">
        <f t="shared" si="136"/>
        <v>5218563.700000003</v>
      </c>
      <c r="Z115" s="93">
        <f t="shared" si="136"/>
        <v>3718068.8499999978</v>
      </c>
      <c r="AA115" s="93">
        <f t="shared" si="136"/>
        <v>-2115651.0999999978</v>
      </c>
      <c r="AB115" s="93">
        <f t="shared" si="136"/>
        <v>1005109.6700000018</v>
      </c>
      <c r="AC115" s="93">
        <f t="shared" si="136"/>
        <v>70579.04999999702</v>
      </c>
      <c r="AD115" s="692">
        <f t="shared" si="136"/>
        <v>2898668.929999996</v>
      </c>
      <c r="AE115" s="692">
        <f t="shared" si="136"/>
        <v>2964353.5599999949</v>
      </c>
      <c r="AF115" s="692">
        <f t="shared" ref="AF115:AG115" si="137">AF94-AF101</f>
        <v>513774.61000000685</v>
      </c>
      <c r="AG115" s="692">
        <f t="shared" si="137"/>
        <v>380768.4299999997</v>
      </c>
      <c r="AH115" s="692">
        <f t="shared" ref="AH115:AI115" si="138">AH94-AH101</f>
        <v>-3602471.320000004</v>
      </c>
      <c r="AI115" s="692">
        <f t="shared" si="138"/>
        <v>30858.95000000298</v>
      </c>
      <c r="AJ115" s="693">
        <f t="shared" ref="AJ115" si="139">AJ94-AJ101</f>
        <v>3113029.6200000048</v>
      </c>
      <c r="AK115" s="694">
        <f t="shared" ref="AK115:AL115" si="140">AK94-AK101</f>
        <v>6193057.5900000036</v>
      </c>
      <c r="AL115" s="767">
        <f t="shared" si="140"/>
        <v>5619109.0599999987</v>
      </c>
      <c r="AM115" s="692">
        <f t="shared" ref="AM115" si="141">AM94-AM101</f>
        <v>-3075635.4100000039</v>
      </c>
      <c r="AN115" s="692">
        <f t="shared" ref="AN115:AO115" si="142">AN94-AN101</f>
        <v>751937.97999999672</v>
      </c>
      <c r="AO115" s="692">
        <f t="shared" si="142"/>
        <v>45301.769999995828</v>
      </c>
      <c r="AP115" s="692">
        <f t="shared" ref="AP115" si="143">AP94-AP101</f>
        <v>5070375.8299999945</v>
      </c>
      <c r="AQ115" s="692">
        <f t="shared" ref="AQ115:AR115" si="144">AQ94-AQ101</f>
        <v>5567586.9299999997</v>
      </c>
      <c r="AR115" s="692">
        <f t="shared" si="144"/>
        <v>4897902.6400000006</v>
      </c>
      <c r="AS115" s="692">
        <f t="shared" ref="AS115:AT115" si="145">AS94-AS101</f>
        <v>-1330972.6699999943</v>
      </c>
      <c r="AT115" s="692">
        <f t="shared" si="145"/>
        <v>-3764498.0899999961</v>
      </c>
      <c r="AU115" s="692">
        <f t="shared" ref="AU115:AV115" si="146">AU94-AU101</f>
        <v>997030.76000000164</v>
      </c>
      <c r="AV115" s="693">
        <f t="shared" si="146"/>
        <v>6522476.0799999982</v>
      </c>
      <c r="AW115" s="694">
        <f t="shared" ref="AW115:AX115" si="147">AW94-AW101</f>
        <v>7273842.4799999893</v>
      </c>
      <c r="AX115" s="692">
        <f t="shared" si="147"/>
        <v>3728876.2599999979</v>
      </c>
      <c r="AY115" s="692">
        <f t="shared" ref="AY115:AZ115" si="148">AY94-AY101</f>
        <v>-1957.2900000028312</v>
      </c>
      <c r="AZ115" s="692">
        <f t="shared" si="148"/>
        <v>2381401.1400000006</v>
      </c>
      <c r="BA115" s="692">
        <f t="shared" ref="BA115:BB119" si="149">BA94-BA101</f>
        <v>-3474625.2300000042</v>
      </c>
      <c r="BB115" s="692">
        <f t="shared" si="149"/>
        <v>3489393.0599999987</v>
      </c>
      <c r="BC115" s="692">
        <f t="shared" ref="BC115:BD115" si="150">BC94-BC101</f>
        <v>5974782.9999999963</v>
      </c>
      <c r="BD115" s="692">
        <f t="shared" si="150"/>
        <v>1195029.7800000012</v>
      </c>
      <c r="BE115" s="692">
        <f t="shared" ref="BE115:BF115" si="151">BE94-BE101</f>
        <v>1704439.4300000072</v>
      </c>
      <c r="BF115" s="692">
        <f t="shared" si="151"/>
        <v>-3236575.66</v>
      </c>
      <c r="BG115" s="692">
        <f t="shared" ref="BG115:BH115" si="152">BG94-BG101</f>
        <v>2026746.129999999</v>
      </c>
      <c r="BH115" s="691">
        <f t="shared" si="152"/>
        <v>6857145.75</v>
      </c>
      <c r="BI115" s="692">
        <f t="shared" ref="BI115:BK115" si="153">BI94-BI101</f>
        <v>6149543.8999999985</v>
      </c>
      <c r="BJ115" s="692">
        <f t="shared" si="153"/>
        <v>10212623.75</v>
      </c>
      <c r="BK115" s="692">
        <f t="shared" si="153"/>
        <v>5583489.9899999984</v>
      </c>
      <c r="BL115" s="692">
        <v>3004469.33</v>
      </c>
      <c r="BM115" s="692">
        <v>-60566.11</v>
      </c>
      <c r="BN115" s="692">
        <v>6895707.29</v>
      </c>
      <c r="BO115" s="692">
        <v>13000152.640000001</v>
      </c>
      <c r="BP115" s="692">
        <v>5014709.75</v>
      </c>
      <c r="BQ115" s="692">
        <v>-1722162.78</v>
      </c>
      <c r="BR115" s="224">
        <v>1862412.47</v>
      </c>
      <c r="BS115" s="224"/>
      <c r="BT115" s="224"/>
      <c r="BU115" s="127">
        <f t="shared" ref="BU115:CD120" si="154">O115-C115</f>
        <v>-443390.20909108594</v>
      </c>
      <c r="BV115" s="35">
        <f t="shared" si="154"/>
        <v>2662370.8091335706</v>
      </c>
      <c r="BW115" s="35">
        <f t="shared" si="154"/>
        <v>2397067.9893643372</v>
      </c>
      <c r="BX115" s="35">
        <f t="shared" si="154"/>
        <v>-76922.107856785879</v>
      </c>
      <c r="BY115" s="35">
        <f t="shared" si="154"/>
        <v>2038412.893220976</v>
      </c>
      <c r="BZ115" s="35">
        <f t="shared" si="154"/>
        <v>164220.18111424148</v>
      </c>
      <c r="CA115" s="35">
        <f t="shared" si="154"/>
        <v>-48157.139983002096</v>
      </c>
      <c r="CB115" s="35">
        <f t="shared" si="154"/>
        <v>2301602.8720367439</v>
      </c>
      <c r="CC115" s="35">
        <f t="shared" si="154"/>
        <v>-1390419.5342602357</v>
      </c>
      <c r="CD115" s="48">
        <f t="shared" si="154"/>
        <v>-1807806.0999999847</v>
      </c>
      <c r="CE115" s="189"/>
    </row>
    <row r="116" spans="1:83" x14ac:dyDescent="0.25">
      <c r="A116" s="4"/>
      <c r="B116" s="61" t="s">
        <v>42</v>
      </c>
      <c r="C116" s="105">
        <v>-492879.35663969908</v>
      </c>
      <c r="D116" s="89">
        <v>-264524.50108399382</v>
      </c>
      <c r="E116" s="89">
        <v>-778236.08469338715</v>
      </c>
      <c r="F116" s="89">
        <v>-157712.57045434741</v>
      </c>
      <c r="G116" s="89">
        <v>453721.0136472648</v>
      </c>
      <c r="H116" s="89">
        <v>490004.48753624549</v>
      </c>
      <c r="I116" s="89">
        <v>-354564.87075628107</v>
      </c>
      <c r="J116" s="89">
        <v>-675805.49631676963</v>
      </c>
      <c r="K116" s="89">
        <v>261047.2078270507</v>
      </c>
      <c r="L116" s="89">
        <v>1286944.3299999991</v>
      </c>
      <c r="M116" s="89">
        <v>1056549.6299999999</v>
      </c>
      <c r="N116" s="134">
        <v>687269.29</v>
      </c>
      <c r="O116" s="138">
        <v>-8661.7999999988824</v>
      </c>
      <c r="P116" s="89">
        <v>508777.03999999911</v>
      </c>
      <c r="Q116" s="690">
        <f t="shared" si="135"/>
        <v>-224095.89999999944</v>
      </c>
      <c r="R116" s="690">
        <f t="shared" si="135"/>
        <v>410484.6400000006</v>
      </c>
      <c r="S116" s="690">
        <f t="shared" ref="S116:AE116" si="155">S95-S102</f>
        <v>895005.02000000048</v>
      </c>
      <c r="T116" s="690">
        <f t="shared" si="155"/>
        <v>1190970.5600000005</v>
      </c>
      <c r="U116" s="726">
        <f t="shared" si="155"/>
        <v>107151.49999999907</v>
      </c>
      <c r="V116" s="726">
        <f t="shared" si="155"/>
        <v>-23423.739999998827</v>
      </c>
      <c r="W116" s="726">
        <f t="shared" si="155"/>
        <v>705834.44999999972</v>
      </c>
      <c r="X116" s="766">
        <f t="shared" si="155"/>
        <v>1308326.6500000013</v>
      </c>
      <c r="Y116" s="93">
        <f t="shared" si="155"/>
        <v>1313831.1799999997</v>
      </c>
      <c r="Z116" s="93">
        <f t="shared" si="155"/>
        <v>1326466.379999999</v>
      </c>
      <c r="AA116" s="93">
        <f t="shared" si="155"/>
        <v>-214421.3599999994</v>
      </c>
      <c r="AB116" s="93">
        <f t="shared" si="155"/>
        <v>533446.46000000089</v>
      </c>
      <c r="AC116" s="93">
        <f t="shared" si="155"/>
        <v>360965.79999999888</v>
      </c>
      <c r="AD116" s="692">
        <f t="shared" si="155"/>
        <v>592787.89999999991</v>
      </c>
      <c r="AE116" s="692">
        <f t="shared" si="155"/>
        <v>831413.9299999997</v>
      </c>
      <c r="AF116" s="692">
        <f t="shared" ref="AF116:AG116" si="156">AF95-AF102</f>
        <v>473663.35999999987</v>
      </c>
      <c r="AG116" s="692">
        <f t="shared" si="156"/>
        <v>-148227.28999999957</v>
      </c>
      <c r="AH116" s="692">
        <f t="shared" ref="AH116:AI116" si="157">AH95-AH102</f>
        <v>-981105.89999999991</v>
      </c>
      <c r="AI116" s="692">
        <f t="shared" si="157"/>
        <v>417696.52999999933</v>
      </c>
      <c r="AJ116" s="693">
        <f t="shared" ref="AJ116" si="158">AJ95-AJ102</f>
        <v>-5425125.8799999999</v>
      </c>
      <c r="AK116" s="694">
        <f t="shared" ref="AK116:AL116" si="159">AK95-AK102</f>
        <v>2890427.5</v>
      </c>
      <c r="AL116" s="767">
        <f t="shared" si="159"/>
        <v>936554.51999999955</v>
      </c>
      <c r="AM116" s="692">
        <f t="shared" ref="AM116" si="160">AM95-AM102</f>
        <v>1322189.3599999999</v>
      </c>
      <c r="AN116" s="692">
        <f t="shared" ref="AN116:AO116" si="161">AN95-AN102</f>
        <v>1004490.1300000013</v>
      </c>
      <c r="AO116" s="692">
        <f t="shared" si="161"/>
        <v>308619.82999999914</v>
      </c>
      <c r="AP116" s="692">
        <f t="shared" ref="AP116" si="162">AP95-AP102</f>
        <v>983182.29999999981</v>
      </c>
      <c r="AQ116" s="692">
        <f t="shared" ref="AQ116:AR116" si="163">AQ95-AQ102</f>
        <v>1448801.6400000006</v>
      </c>
      <c r="AR116" s="692">
        <f t="shared" si="163"/>
        <v>1785492.2200000016</v>
      </c>
      <c r="AS116" s="692">
        <f t="shared" ref="AS116:AT116" si="164">AS95-AS102</f>
        <v>381172.31999999937</v>
      </c>
      <c r="AT116" s="692">
        <f t="shared" si="164"/>
        <v>-1648986.87</v>
      </c>
      <c r="AU116" s="692">
        <f t="shared" ref="AU116:AV116" si="165">AU95-AU102</f>
        <v>172470.12999999989</v>
      </c>
      <c r="AV116" s="693">
        <f t="shared" si="165"/>
        <v>2687189.7899999982</v>
      </c>
      <c r="AW116" s="694">
        <f t="shared" ref="AW116:AX116" si="166">AW95-AW102</f>
        <v>2894054.2199999988</v>
      </c>
      <c r="AX116" s="692">
        <f t="shared" si="166"/>
        <v>2243500.86</v>
      </c>
      <c r="AY116" s="692">
        <f t="shared" ref="AY116:AZ116" si="167">AY95-AY102</f>
        <v>1042123.4000000013</v>
      </c>
      <c r="AZ116" s="692">
        <f t="shared" si="167"/>
        <v>1214450.5799999996</v>
      </c>
      <c r="BA116" s="692">
        <f t="shared" ref="BA116" si="168">BA95-BA102</f>
        <v>-1411526.5299999993</v>
      </c>
      <c r="BB116" s="692">
        <f t="shared" si="149"/>
        <v>-406234.49999999907</v>
      </c>
      <c r="BC116" s="692">
        <f t="shared" ref="BC116:BD116" si="169">BC95-BC102</f>
        <v>1050910.2600000007</v>
      </c>
      <c r="BD116" s="692">
        <f t="shared" si="169"/>
        <v>669849.88999999966</v>
      </c>
      <c r="BE116" s="692">
        <f t="shared" ref="BE116:BF116" si="170">BE95-BE102</f>
        <v>-698740.13000000082</v>
      </c>
      <c r="BF116" s="692">
        <f t="shared" si="170"/>
        <v>-1461682.6600000006</v>
      </c>
      <c r="BG116" s="692">
        <f t="shared" ref="BG116:BH116" si="171">BG95-BG102</f>
        <v>431901.10000000102</v>
      </c>
      <c r="BH116" s="691">
        <f t="shared" si="171"/>
        <v>2627610.0500000012</v>
      </c>
      <c r="BI116" s="692">
        <f t="shared" ref="BI116:BK116" si="172">BI95-BI102</f>
        <v>2277806.6900000004</v>
      </c>
      <c r="BJ116" s="692">
        <f t="shared" si="172"/>
        <v>4094244.4899999998</v>
      </c>
      <c r="BK116" s="692">
        <f t="shared" si="172"/>
        <v>3724291.3499999996</v>
      </c>
      <c r="BL116" s="692">
        <v>2508015.62</v>
      </c>
      <c r="BM116" s="692">
        <v>1635683.07</v>
      </c>
      <c r="BN116" s="692">
        <v>3002022.61</v>
      </c>
      <c r="BO116" s="692">
        <v>5050241.38</v>
      </c>
      <c r="BP116" s="692">
        <v>2176788.23</v>
      </c>
      <c r="BQ116" s="692">
        <v>-220681.05</v>
      </c>
      <c r="BR116" s="224">
        <v>342581.27</v>
      </c>
      <c r="BS116" s="224"/>
      <c r="BT116" s="224"/>
      <c r="BU116" s="127">
        <f t="shared" si="154"/>
        <v>484217.5566397002</v>
      </c>
      <c r="BV116" s="35">
        <f t="shared" si="154"/>
        <v>773301.54108399292</v>
      </c>
      <c r="BW116" s="35">
        <f t="shared" si="154"/>
        <v>554140.18469338771</v>
      </c>
      <c r="BX116" s="35">
        <f t="shared" si="154"/>
        <v>568197.21045434801</v>
      </c>
      <c r="BY116" s="35">
        <f t="shared" si="154"/>
        <v>441284.00635273568</v>
      </c>
      <c r="BZ116" s="35">
        <f t="shared" si="154"/>
        <v>700966.07246375503</v>
      </c>
      <c r="CA116" s="35">
        <f t="shared" si="154"/>
        <v>461716.37075628014</v>
      </c>
      <c r="CB116" s="35">
        <f t="shared" si="154"/>
        <v>652381.7563167708</v>
      </c>
      <c r="CC116" s="35">
        <f t="shared" si="154"/>
        <v>444787.24217294902</v>
      </c>
      <c r="CD116" s="48">
        <f t="shared" si="154"/>
        <v>21382.320000002161</v>
      </c>
      <c r="CE116" s="189"/>
    </row>
    <row r="117" spans="1:83" x14ac:dyDescent="0.25">
      <c r="A117" s="4"/>
      <c r="B117" s="61" t="s">
        <v>43</v>
      </c>
      <c r="C117" s="105">
        <v>-933186.61499751918</v>
      </c>
      <c r="D117" s="89">
        <v>-872779.60289430805</v>
      </c>
      <c r="E117" s="89">
        <v>-11023.473244324327</v>
      </c>
      <c r="F117" s="89">
        <v>284443.72523067985</v>
      </c>
      <c r="G117" s="89">
        <v>349443.02407556027</v>
      </c>
      <c r="H117" s="89">
        <v>189072.30476846918</v>
      </c>
      <c r="I117" s="89">
        <v>-265933.80748212896</v>
      </c>
      <c r="J117" s="89">
        <v>-1904192.8248109333</v>
      </c>
      <c r="K117" s="89">
        <v>107722.04286160227</v>
      </c>
      <c r="L117" s="89">
        <v>556988.55000000075</v>
      </c>
      <c r="M117" s="89">
        <v>-118347.74000000209</v>
      </c>
      <c r="N117" s="134">
        <v>2502786.9399999995</v>
      </c>
      <c r="O117" s="138">
        <v>-1833224.0899999971</v>
      </c>
      <c r="P117" s="89">
        <v>-655530.40000000224</v>
      </c>
      <c r="Q117" s="690">
        <f t="shared" si="135"/>
        <v>86542.470000001602</v>
      </c>
      <c r="R117" s="690">
        <f t="shared" si="135"/>
        <v>585617.38000000082</v>
      </c>
      <c r="S117" s="690">
        <f t="shared" ref="S117:AE117" si="173">S96-S103</f>
        <v>883928.29999999888</v>
      </c>
      <c r="T117" s="690">
        <f t="shared" si="173"/>
        <v>153229.31999999844</v>
      </c>
      <c r="U117" s="726">
        <f t="shared" si="173"/>
        <v>-245625.33999999613</v>
      </c>
      <c r="V117" s="726">
        <f t="shared" si="173"/>
        <v>171747.67999999784</v>
      </c>
      <c r="W117" s="726">
        <f t="shared" si="173"/>
        <v>-1053378.1399999997</v>
      </c>
      <c r="X117" s="766">
        <f t="shared" si="173"/>
        <v>835259.34000000171</v>
      </c>
      <c r="Y117" s="93">
        <f t="shared" si="173"/>
        <v>1067553.2800000012</v>
      </c>
      <c r="Z117" s="93">
        <f t="shared" si="173"/>
        <v>21794.849999997765</v>
      </c>
      <c r="AA117" s="93">
        <f t="shared" si="173"/>
        <v>-901183.08999999985</v>
      </c>
      <c r="AB117" s="93">
        <f t="shared" si="173"/>
        <v>305527.53999999538</v>
      </c>
      <c r="AC117" s="93">
        <f t="shared" si="173"/>
        <v>535886.62000000104</v>
      </c>
      <c r="AD117" s="692">
        <f t="shared" si="173"/>
        <v>1092349.6799999997</v>
      </c>
      <c r="AE117" s="692">
        <f t="shared" si="173"/>
        <v>1566260.1399999969</v>
      </c>
      <c r="AF117" s="692">
        <f t="shared" ref="AF117:AG117" si="174">AF96-AF103</f>
        <v>-503765.05999999866</v>
      </c>
      <c r="AG117" s="692">
        <f t="shared" si="174"/>
        <v>1574543.6399999969</v>
      </c>
      <c r="AH117" s="692">
        <f t="shared" ref="AH117:AI117" si="175">AH96-AH103</f>
        <v>-893914.23000000231</v>
      </c>
      <c r="AI117" s="692">
        <f t="shared" si="175"/>
        <v>813024.29999999888</v>
      </c>
      <c r="AJ117" s="693">
        <f t="shared" ref="AJ117" si="176">AJ96-AJ103</f>
        <v>-540256.4299999997</v>
      </c>
      <c r="AK117" s="694">
        <f t="shared" ref="AK117:AL117" si="177">AK96-AK103</f>
        <v>2048763.1499999957</v>
      </c>
      <c r="AL117" s="767">
        <f t="shared" si="177"/>
        <v>1559307.1399999987</v>
      </c>
      <c r="AM117" s="692">
        <f t="shared" ref="AM117" si="178">AM96-AM103</f>
        <v>-1472988.2200000025</v>
      </c>
      <c r="AN117" s="692">
        <f t="shared" ref="AN117:AO117" si="179">AN96-AN103</f>
        <v>-252490.96000000462</v>
      </c>
      <c r="AO117" s="692">
        <f t="shared" si="179"/>
        <v>997751.02000000235</v>
      </c>
      <c r="AP117" s="692">
        <f t="shared" ref="AP117" si="180">AP96-AP103</f>
        <v>2978361.9800000004</v>
      </c>
      <c r="AQ117" s="692">
        <f t="shared" ref="AQ117:AR117" si="181">AQ96-AQ103</f>
        <v>2275506.8000000026</v>
      </c>
      <c r="AR117" s="692">
        <f t="shared" si="181"/>
        <v>910041.97999999672</v>
      </c>
      <c r="AS117" s="692">
        <f t="shared" ref="AS117:AT117" si="182">AS96-AS103</f>
        <v>325460.4899999965</v>
      </c>
      <c r="AT117" s="692">
        <f t="shared" si="182"/>
        <v>229456.90000000224</v>
      </c>
      <c r="AU117" s="692">
        <f t="shared" ref="AU117:AV117" si="183">AU96-AU103</f>
        <v>-581722.18000000156</v>
      </c>
      <c r="AV117" s="693">
        <f t="shared" si="183"/>
        <v>-2835777.6500000041</v>
      </c>
      <c r="AW117" s="694">
        <f t="shared" ref="AW117:AX117" si="184">AW96-AW103</f>
        <v>-2613993.5400000028</v>
      </c>
      <c r="AX117" s="692">
        <f t="shared" si="184"/>
        <v>-2751069.8999999966</v>
      </c>
      <c r="AY117" s="692">
        <f t="shared" ref="AY117:AZ117" si="185">AY96-AY103</f>
        <v>-6372959.25</v>
      </c>
      <c r="AZ117" s="692">
        <f t="shared" si="185"/>
        <v>-3086215.1199999973</v>
      </c>
      <c r="BA117" s="692">
        <f t="shared" ref="BA117" si="186">BA96-BA103</f>
        <v>-4373084.4699999969</v>
      </c>
      <c r="BB117" s="692">
        <f t="shared" si="149"/>
        <v>-1481658.5900000017</v>
      </c>
      <c r="BC117" s="692">
        <f t="shared" ref="BC117:BD117" si="187">BC96-BC103</f>
        <v>-2561429.6400000043</v>
      </c>
      <c r="BD117" s="692">
        <f t="shared" si="187"/>
        <v>-4163473.0899999961</v>
      </c>
      <c r="BE117" s="692">
        <f t="shared" ref="BE117:BF117" si="188">BE96-BE103</f>
        <v>-3571628.2800000068</v>
      </c>
      <c r="BF117" s="692">
        <f t="shared" si="188"/>
        <v>-3828905.7199999969</v>
      </c>
      <c r="BG117" s="692">
        <f t="shared" ref="BG117:BH117" si="189">BG96-BG103</f>
        <v>-5094912.84</v>
      </c>
      <c r="BH117" s="691">
        <f t="shared" si="189"/>
        <v>-1642859.8600000013</v>
      </c>
      <c r="BI117" s="692">
        <f t="shared" ref="BI117:BK117" si="190">BI96-BI103</f>
        <v>-2597788.7599999961</v>
      </c>
      <c r="BJ117" s="692">
        <f t="shared" si="190"/>
        <v>6206523.5699999984</v>
      </c>
      <c r="BK117" s="692">
        <f t="shared" si="190"/>
        <v>9142556.4400000013</v>
      </c>
      <c r="BL117" s="692">
        <v>7109467.1699999999</v>
      </c>
      <c r="BM117" s="692">
        <v>7059690.6100000003</v>
      </c>
      <c r="BN117" s="692">
        <v>8431297.2100000009</v>
      </c>
      <c r="BO117" s="692">
        <v>8063812.0700000003</v>
      </c>
      <c r="BP117" s="692">
        <v>6344809.3200000003</v>
      </c>
      <c r="BQ117" s="692">
        <v>3575919.41</v>
      </c>
      <c r="BR117" s="224">
        <v>5449094.7400000002</v>
      </c>
      <c r="BS117" s="224"/>
      <c r="BT117" s="224"/>
      <c r="BU117" s="127">
        <f t="shared" si="154"/>
        <v>-900037.47500247788</v>
      </c>
      <c r="BV117" s="35">
        <f t="shared" si="154"/>
        <v>217249.20289430581</v>
      </c>
      <c r="BW117" s="35">
        <f t="shared" si="154"/>
        <v>97565.943244325928</v>
      </c>
      <c r="BX117" s="35">
        <f t="shared" si="154"/>
        <v>301173.65476932097</v>
      </c>
      <c r="BY117" s="35">
        <f t="shared" si="154"/>
        <v>534485.27592443861</v>
      </c>
      <c r="BZ117" s="35">
        <f t="shared" si="154"/>
        <v>-35842.984768470749</v>
      </c>
      <c r="CA117" s="35">
        <f t="shared" si="154"/>
        <v>20308.467482132837</v>
      </c>
      <c r="CB117" s="35">
        <f t="shared" si="154"/>
        <v>2075940.5048109312</v>
      </c>
      <c r="CC117" s="35">
        <f t="shared" si="154"/>
        <v>-1161100.1828616019</v>
      </c>
      <c r="CD117" s="48">
        <f t="shared" si="154"/>
        <v>278270.79000000097</v>
      </c>
      <c r="CE117" s="189"/>
    </row>
    <row r="118" spans="1:83" x14ac:dyDescent="0.25">
      <c r="A118" s="4"/>
      <c r="B118" s="61" t="s">
        <v>52</v>
      </c>
      <c r="C118" s="105">
        <v>2299277.4627935123</v>
      </c>
      <c r="D118" s="89">
        <v>-152824.77874812856</v>
      </c>
      <c r="E118" s="89">
        <v>1354329.0102552846</v>
      </c>
      <c r="F118" s="89">
        <v>2974044.4934834968</v>
      </c>
      <c r="G118" s="89">
        <v>2412830.2153677139</v>
      </c>
      <c r="H118" s="89">
        <v>2259282.7348330282</v>
      </c>
      <c r="I118" s="89">
        <v>2885892.8590349555</v>
      </c>
      <c r="J118" s="89">
        <v>-1581295.4438467063</v>
      </c>
      <c r="K118" s="89">
        <v>3484640.4441430233</v>
      </c>
      <c r="L118" s="89">
        <v>437232.35999999754</v>
      </c>
      <c r="M118" s="89">
        <v>3830475.3299999963</v>
      </c>
      <c r="N118" s="134">
        <v>2090588.7899999954</v>
      </c>
      <c r="O118" s="138">
        <v>3398444.5299999956</v>
      </c>
      <c r="P118" s="89">
        <v>420233.01999999955</v>
      </c>
      <c r="Q118" s="690">
        <f t="shared" si="135"/>
        <v>3146584.2799999993</v>
      </c>
      <c r="R118" s="690">
        <f t="shared" si="135"/>
        <v>2401557.3900000006</v>
      </c>
      <c r="S118" s="690">
        <f t="shared" ref="S118:AE118" si="191">S97-S104</f>
        <v>3517202.0099999979</v>
      </c>
      <c r="T118" s="690">
        <f t="shared" si="191"/>
        <v>3220230.9200000018</v>
      </c>
      <c r="U118" s="726">
        <f t="shared" si="191"/>
        <v>697687</v>
      </c>
      <c r="V118" s="726">
        <f t="shared" si="191"/>
        <v>2675752.910000002</v>
      </c>
      <c r="W118" s="726">
        <f t="shared" si="191"/>
        <v>324595.24000000209</v>
      </c>
      <c r="X118" s="766">
        <f t="shared" si="191"/>
        <v>3301988.6699999981</v>
      </c>
      <c r="Y118" s="93">
        <f t="shared" si="191"/>
        <v>2938520.8700000048</v>
      </c>
      <c r="Z118" s="93">
        <f t="shared" si="191"/>
        <v>2581557.1100000013</v>
      </c>
      <c r="AA118" s="93">
        <f t="shared" si="191"/>
        <v>951739.72999999858</v>
      </c>
      <c r="AB118" s="93">
        <f t="shared" si="191"/>
        <v>2819748.7700000014</v>
      </c>
      <c r="AC118" s="93">
        <f t="shared" si="191"/>
        <v>2237384.4600000009</v>
      </c>
      <c r="AD118" s="692">
        <f t="shared" si="191"/>
        <v>3070985.1100000031</v>
      </c>
      <c r="AE118" s="692">
        <f t="shared" si="191"/>
        <v>2863727.7999999989</v>
      </c>
      <c r="AF118" s="692">
        <f t="shared" ref="AF118:AG118" si="192">AF97-AF104</f>
        <v>3051599.9600000028</v>
      </c>
      <c r="AG118" s="692">
        <f t="shared" si="192"/>
        <v>4967727.5</v>
      </c>
      <c r="AH118" s="692">
        <f t="shared" ref="AH118:AI118" si="193">AH97-AH104</f>
        <v>603251.07000000216</v>
      </c>
      <c r="AI118" s="692">
        <f t="shared" si="193"/>
        <v>4753771.3800000027</v>
      </c>
      <c r="AJ118" s="693">
        <f t="shared" ref="AJ118" si="194">AJ97-AJ104</f>
        <v>422150.63000000082</v>
      </c>
      <c r="AK118" s="694">
        <f t="shared" ref="AK118:AL118" si="195">AK97-AK104</f>
        <v>4948638.8100000005</v>
      </c>
      <c r="AL118" s="767">
        <f t="shared" si="195"/>
        <v>3607055.8599999957</v>
      </c>
      <c r="AM118" s="692">
        <f t="shared" ref="AM118" si="196">AM97-AM104</f>
        <v>115868.45999999717</v>
      </c>
      <c r="AN118" s="692">
        <f t="shared" ref="AN118:AO118" si="197">AN97-AN104</f>
        <v>1927327.2900000047</v>
      </c>
      <c r="AO118" s="692">
        <f t="shared" si="197"/>
        <v>2086800.2099999953</v>
      </c>
      <c r="AP118" s="692">
        <f t="shared" ref="AP118" si="198">AP97-AP104</f>
        <v>5963869.96</v>
      </c>
      <c r="AQ118" s="692">
        <f t="shared" ref="AQ118:AR118" si="199">AQ97-AQ104</f>
        <v>5922161.8499999959</v>
      </c>
      <c r="AR118" s="692">
        <f t="shared" si="199"/>
        <v>1762257.4400000013</v>
      </c>
      <c r="AS118" s="692">
        <f t="shared" ref="AS118:AT118" si="200">AS97-AS104</f>
        <v>2618665.8199999966</v>
      </c>
      <c r="AT118" s="692">
        <f t="shared" si="200"/>
        <v>5180980.66</v>
      </c>
      <c r="AU118" s="692">
        <f t="shared" ref="AU118:AV118" si="201">AU97-AU104</f>
        <v>221467.76999999955</v>
      </c>
      <c r="AV118" s="693">
        <f t="shared" si="201"/>
        <v>8531604.2199999988</v>
      </c>
      <c r="AW118" s="694">
        <f t="shared" ref="AW118:AX118" si="202">AW97-AW104</f>
        <v>6952207.3499999996</v>
      </c>
      <c r="AX118" s="692">
        <f t="shared" si="202"/>
        <v>9363108.3800000008</v>
      </c>
      <c r="AY118" s="692">
        <f t="shared" ref="AY118:AZ118" si="203">AY97-AY104</f>
        <v>5699552.5600000033</v>
      </c>
      <c r="AZ118" s="692">
        <f t="shared" si="203"/>
        <v>7569502.0500000026</v>
      </c>
      <c r="BA118" s="692">
        <f t="shared" ref="BA118" si="204">BA97-BA104</f>
        <v>6807754.5600000033</v>
      </c>
      <c r="BB118" s="692">
        <f t="shared" si="149"/>
        <v>9075045.8500000052</v>
      </c>
      <c r="BC118" s="692">
        <f t="shared" ref="BC118:BD118" si="205">BC97-BC104</f>
        <v>9254934.8599999975</v>
      </c>
      <c r="BD118" s="692">
        <f t="shared" si="205"/>
        <v>8529957.2599999961</v>
      </c>
      <c r="BE118" s="692">
        <f t="shared" ref="BE118:BF118" si="206">BE97-BE104</f>
        <v>9008050.8900000006</v>
      </c>
      <c r="BF118" s="692">
        <f t="shared" si="206"/>
        <v>7183702.2799999965</v>
      </c>
      <c r="BG118" s="692">
        <f t="shared" ref="BG118:BH118" si="207">BG97-BG104</f>
        <v>8052974.4899999993</v>
      </c>
      <c r="BH118" s="691">
        <f t="shared" si="207"/>
        <v>5761233.1999999937</v>
      </c>
      <c r="BI118" s="692">
        <f t="shared" ref="BI118:BK118" si="208">BI97-BI104</f>
        <v>5759458.0099999961</v>
      </c>
      <c r="BJ118" s="692">
        <f t="shared" si="208"/>
        <v>0</v>
      </c>
      <c r="BK118" s="692">
        <f t="shared" si="208"/>
        <v>10945151.660000004</v>
      </c>
      <c r="BL118" s="692">
        <v>436416.7</v>
      </c>
      <c r="BM118" s="692">
        <v>4511227.63</v>
      </c>
      <c r="BN118" s="692">
        <v>11379366.4</v>
      </c>
      <c r="BO118" s="692">
        <v>11682216.07</v>
      </c>
      <c r="BP118" s="692">
        <v>7045963.71</v>
      </c>
      <c r="BQ118" s="692">
        <v>8898563.0600000005</v>
      </c>
      <c r="BR118" s="224">
        <v>6246797.8499999996</v>
      </c>
      <c r="BS118" s="224"/>
      <c r="BT118" s="224"/>
      <c r="BU118" s="127">
        <f t="shared" si="154"/>
        <v>1099167.0672064833</v>
      </c>
      <c r="BV118" s="35">
        <f t="shared" si="154"/>
        <v>573057.79874812812</v>
      </c>
      <c r="BW118" s="35">
        <f t="shared" si="154"/>
        <v>1792255.2697447147</v>
      </c>
      <c r="BX118" s="35">
        <f t="shared" si="154"/>
        <v>-572487.10348349623</v>
      </c>
      <c r="BY118" s="35">
        <f t="shared" si="154"/>
        <v>1104371.794632284</v>
      </c>
      <c r="BZ118" s="35">
        <f t="shared" si="154"/>
        <v>960948.18516697362</v>
      </c>
      <c r="CA118" s="35">
        <f t="shared" si="154"/>
        <v>-2188205.8590349555</v>
      </c>
      <c r="CB118" s="35">
        <f t="shared" si="154"/>
        <v>4257048.3538467083</v>
      </c>
      <c r="CC118" s="35">
        <f t="shared" si="154"/>
        <v>-3160045.2041430213</v>
      </c>
      <c r="CD118" s="48">
        <f t="shared" si="154"/>
        <v>2864756.3100000005</v>
      </c>
      <c r="CE118" s="189"/>
    </row>
    <row r="119" spans="1:83" x14ac:dyDescent="0.25">
      <c r="A119" s="4"/>
      <c r="B119" s="61" t="s">
        <v>51</v>
      </c>
      <c r="C119" s="105">
        <v>-1093341.7102473851</v>
      </c>
      <c r="D119" s="89">
        <v>-1678312.8581399852</v>
      </c>
      <c r="E119" s="89">
        <v>-1049990.9329532315</v>
      </c>
      <c r="F119" s="89">
        <v>-1025843.7361166127</v>
      </c>
      <c r="G119" s="89">
        <v>-1306705.1798695517</v>
      </c>
      <c r="H119" s="89">
        <v>-1331544.316023489</v>
      </c>
      <c r="I119" s="89">
        <v>-1252273.0707795536</v>
      </c>
      <c r="J119" s="89">
        <v>-1454926.1629888625</v>
      </c>
      <c r="K119" s="89">
        <v>-1090444.699091916</v>
      </c>
      <c r="L119" s="89">
        <v>-1002998.77</v>
      </c>
      <c r="M119" s="89">
        <v>-1142450.3300000005</v>
      </c>
      <c r="N119" s="134">
        <v>-1126795.9299999997</v>
      </c>
      <c r="O119" s="138">
        <v>-1081525.7399999998</v>
      </c>
      <c r="P119" s="89">
        <v>-1065372.46</v>
      </c>
      <c r="Q119" s="690">
        <f t="shared" si="135"/>
        <v>-636207.26</v>
      </c>
      <c r="R119" s="690">
        <f t="shared" si="135"/>
        <v>-985789.91000000015</v>
      </c>
      <c r="S119" s="690">
        <f t="shared" ref="S119:AE119" si="209">S98-S105</f>
        <v>-815466.00000000023</v>
      </c>
      <c r="T119" s="690">
        <f t="shared" si="209"/>
        <v>-865070.85000000021</v>
      </c>
      <c r="U119" s="726">
        <f t="shared" si="209"/>
        <v>-825741.95000000019</v>
      </c>
      <c r="V119" s="726">
        <f t="shared" si="209"/>
        <v>-964605.47999999986</v>
      </c>
      <c r="W119" s="726">
        <f t="shared" si="209"/>
        <v>-662562.9800000001</v>
      </c>
      <c r="X119" s="766">
        <f t="shared" si="209"/>
        <v>-514649.20000000007</v>
      </c>
      <c r="Y119" s="93">
        <f t="shared" si="209"/>
        <v>-577741.9600000002</v>
      </c>
      <c r="Z119" s="93">
        <f t="shared" si="209"/>
        <v>-650503.00999999989</v>
      </c>
      <c r="AA119" s="93">
        <f t="shared" si="209"/>
        <v>-1017207.2400000005</v>
      </c>
      <c r="AB119" s="93">
        <f t="shared" si="209"/>
        <v>-682328.81000000029</v>
      </c>
      <c r="AC119" s="93">
        <f t="shared" si="209"/>
        <v>-664678.22</v>
      </c>
      <c r="AD119" s="692">
        <f t="shared" si="209"/>
        <v>-749038.80000000016</v>
      </c>
      <c r="AE119" s="692">
        <f t="shared" si="209"/>
        <v>-864623.08000000007</v>
      </c>
      <c r="AF119" s="692">
        <f t="shared" ref="AF119:AG119" si="210">AF98-AF105</f>
        <v>-1124896.49</v>
      </c>
      <c r="AG119" s="692">
        <f t="shared" si="210"/>
        <v>-684798.0299999998</v>
      </c>
      <c r="AH119" s="692">
        <f t="shared" ref="AH119:AI119" si="211">AH98-AH105</f>
        <v>-1038043.2200000002</v>
      </c>
      <c r="AI119" s="692">
        <f t="shared" si="211"/>
        <v>-613076.62999999989</v>
      </c>
      <c r="AJ119" s="693">
        <f t="shared" ref="AJ119" si="212">AJ98-AJ105</f>
        <v>-1048801.6000000003</v>
      </c>
      <c r="AK119" s="694">
        <f t="shared" ref="AK119:AL119" si="213">AK98-AK105</f>
        <v>-473058.28000000026</v>
      </c>
      <c r="AL119" s="767">
        <f t="shared" si="213"/>
        <v>-767386.57000000007</v>
      </c>
      <c r="AM119" s="692">
        <f t="shared" ref="AM119" si="214">AM98-AM105</f>
        <v>-1555075.8700000003</v>
      </c>
      <c r="AN119" s="692">
        <f t="shared" ref="AN119:AO119" si="215">AN98-AN105</f>
        <v>-1168848.77</v>
      </c>
      <c r="AO119" s="692">
        <f t="shared" si="215"/>
        <v>-944114.38000000024</v>
      </c>
      <c r="AP119" s="692">
        <f t="shared" ref="AP119" si="216">AP98-AP105</f>
        <v>-1102703.3199999998</v>
      </c>
      <c r="AQ119" s="692">
        <f t="shared" ref="AQ119:AR119" si="217">AQ98-AQ105</f>
        <v>-820823.07000000041</v>
      </c>
      <c r="AR119" s="692">
        <f t="shared" si="217"/>
        <v>-1210626.2199999997</v>
      </c>
      <c r="AS119" s="692">
        <f t="shared" ref="AS119:AT119" si="218">AS98-AS105</f>
        <v>-1088352.77</v>
      </c>
      <c r="AT119" s="692">
        <f t="shared" si="218"/>
        <v>-720459.72</v>
      </c>
      <c r="AU119" s="692">
        <f t="shared" ref="AU119:AV119" si="219">AU98-AU105</f>
        <v>-1053342.3600000003</v>
      </c>
      <c r="AV119" s="693">
        <f t="shared" si="219"/>
        <v>-784330.43000000017</v>
      </c>
      <c r="AW119" s="694">
        <f t="shared" ref="AW119:AX119" si="220">AW98-AW105</f>
        <v>-884932.43000000017</v>
      </c>
      <c r="AX119" s="692">
        <f t="shared" si="220"/>
        <v>-435764.10000000009</v>
      </c>
      <c r="AY119" s="692">
        <f t="shared" ref="AY119:AZ119" si="221">AY98-AY105</f>
        <v>-1535244.8499999999</v>
      </c>
      <c r="AZ119" s="692">
        <f t="shared" si="221"/>
        <v>-714630.93999999948</v>
      </c>
      <c r="BA119" s="692">
        <f t="shared" ref="BA119" si="222">BA98-BA105</f>
        <v>-14326892.529999999</v>
      </c>
      <c r="BB119" s="692">
        <f t="shared" si="149"/>
        <v>-685021.82000000018</v>
      </c>
      <c r="BC119" s="692">
        <f t="shared" ref="BC119:BD119" si="223">BC98-BC105</f>
        <v>-2568546.59</v>
      </c>
      <c r="BD119" s="692">
        <f t="shared" si="223"/>
        <v>402004.1399999999</v>
      </c>
      <c r="BE119" s="692">
        <f t="shared" ref="BE119:BF119" si="224">BE98-BE105</f>
        <v>-761295.9</v>
      </c>
      <c r="BF119" s="692">
        <f t="shared" si="224"/>
        <v>-793446.60999999987</v>
      </c>
      <c r="BG119" s="692">
        <f t="shared" ref="BG119:BH119" si="225">BG98-BG105</f>
        <v>-949152.12999999977</v>
      </c>
      <c r="BH119" s="691">
        <f t="shared" si="225"/>
        <v>-3619302.41</v>
      </c>
      <c r="BI119" s="692">
        <f t="shared" ref="BI119:BK119" si="226">BI98-BI105</f>
        <v>2287221.7999999984</v>
      </c>
      <c r="BJ119" s="692">
        <f t="shared" si="226"/>
        <v>387912.86</v>
      </c>
      <c r="BK119" s="692">
        <f t="shared" si="226"/>
        <v>62689.530000000028</v>
      </c>
      <c r="BL119" s="692">
        <v>85262.720000000001</v>
      </c>
      <c r="BM119" s="692">
        <v>83778.600000000006</v>
      </c>
      <c r="BN119" s="692">
        <v>146708.65</v>
      </c>
      <c r="BO119" s="692">
        <v>151528.23000000001</v>
      </c>
      <c r="BP119" s="692">
        <v>78188.47</v>
      </c>
      <c r="BQ119" s="692">
        <v>40248.17</v>
      </c>
      <c r="BR119" s="224">
        <v>174570.31</v>
      </c>
      <c r="BS119" s="224"/>
      <c r="BT119" s="224"/>
      <c r="BU119" s="127">
        <f t="shared" si="154"/>
        <v>11815.970247385325</v>
      </c>
      <c r="BV119" s="35">
        <f t="shared" si="154"/>
        <v>612940.39813998528</v>
      </c>
      <c r="BW119" s="35">
        <f t="shared" si="154"/>
        <v>413783.67295323149</v>
      </c>
      <c r="BX119" s="35">
        <f t="shared" si="154"/>
        <v>40053.82611661253</v>
      </c>
      <c r="BY119" s="35">
        <f t="shared" si="154"/>
        <v>491239.17986955144</v>
      </c>
      <c r="BZ119" s="35">
        <f t="shared" si="154"/>
        <v>466473.46602348879</v>
      </c>
      <c r="CA119" s="35">
        <f t="shared" si="154"/>
        <v>426531.12077955343</v>
      </c>
      <c r="CB119" s="35">
        <f t="shared" si="154"/>
        <v>490320.68298886262</v>
      </c>
      <c r="CC119" s="35">
        <f t="shared" si="154"/>
        <v>427881.71909191587</v>
      </c>
      <c r="CD119" s="48">
        <f t="shared" si="154"/>
        <v>488349.56999999995</v>
      </c>
      <c r="CE119" s="189"/>
    </row>
    <row r="120" spans="1:83" ht="15.75" thickBot="1" x14ac:dyDescent="0.3">
      <c r="A120" s="4"/>
      <c r="B120" s="80" t="s">
        <v>46</v>
      </c>
      <c r="C120" s="106">
        <v>-842265.51000000141</v>
      </c>
      <c r="D120" s="107">
        <v>-3996872.8899999899</v>
      </c>
      <c r="E120" s="107">
        <v>-1649169.5099999984</v>
      </c>
      <c r="F120" s="107">
        <v>4047518.4400000046</v>
      </c>
      <c r="G120" s="107">
        <v>5989955.5600000098</v>
      </c>
      <c r="H120" s="107">
        <v>4373005.5900000073</v>
      </c>
      <c r="I120" s="107">
        <v>-422369.76000000397</v>
      </c>
      <c r="J120" s="107">
        <v>-8115536.4000000134</v>
      </c>
      <c r="K120" s="107">
        <v>5129721.37</v>
      </c>
      <c r="L120" s="107">
        <v>7373695.9199999981</v>
      </c>
      <c r="M120" s="107">
        <v>6364898.1999999955</v>
      </c>
      <c r="N120" s="135">
        <v>6510175.8199999882</v>
      </c>
      <c r="O120" s="139">
        <v>-590492.59999999637</v>
      </c>
      <c r="P120" s="107">
        <v>842046.85999999288</v>
      </c>
      <c r="Q120" s="659">
        <f>SUM(Q115:Q119)</f>
        <v>3605643.5499999989</v>
      </c>
      <c r="R120" s="659">
        <f>SUM(R115:R119)</f>
        <v>4307533.9200000037</v>
      </c>
      <c r="S120" s="659">
        <f>SUM(S115:S119)</f>
        <v>10599748.709999997</v>
      </c>
      <c r="T120" s="659">
        <f>SUM(T115:T119)</f>
        <v>6629770.5099999951</v>
      </c>
      <c r="U120" s="768">
        <f t="shared" ref="U120:AC120" si="227">U99-U106</f>
        <v>-1750176.799999997</v>
      </c>
      <c r="V120" s="768">
        <f t="shared" si="227"/>
        <v>1661757.7700000033</v>
      </c>
      <c r="W120" s="768">
        <f t="shared" si="227"/>
        <v>290825.41000000387</v>
      </c>
      <c r="X120" s="769">
        <f t="shared" si="227"/>
        <v>8962487.8100000173</v>
      </c>
      <c r="Y120" s="275">
        <f t="shared" si="227"/>
        <v>9960727.0700000077</v>
      </c>
      <c r="Z120" s="275">
        <f t="shared" si="227"/>
        <v>6997384.1799999997</v>
      </c>
      <c r="AA120" s="275">
        <f t="shared" si="227"/>
        <v>-3296723.0600000024</v>
      </c>
      <c r="AB120" s="275">
        <f t="shared" si="227"/>
        <v>3981503.6299999952</v>
      </c>
      <c r="AC120" s="275">
        <f t="shared" si="227"/>
        <v>2540137.7099999934</v>
      </c>
      <c r="AD120" s="275">
        <f>SUM(AD115:AD119)</f>
        <v>6905752.8199999994</v>
      </c>
      <c r="AE120" s="275">
        <f t="shared" ref="AE120:AJ120" si="228">AE99-AE106</f>
        <v>7361132.349999994</v>
      </c>
      <c r="AF120" s="275">
        <f t="shared" si="228"/>
        <v>2410376.3800000101</v>
      </c>
      <c r="AG120" s="275">
        <f t="shared" si="228"/>
        <v>6090014.2499999925</v>
      </c>
      <c r="AH120" s="275">
        <f t="shared" si="228"/>
        <v>-5912283.599999994</v>
      </c>
      <c r="AI120" s="275">
        <f t="shared" si="228"/>
        <v>5402274.5300000086</v>
      </c>
      <c r="AJ120" s="661">
        <f t="shared" si="228"/>
        <v>-3479003.659999989</v>
      </c>
      <c r="AK120" s="662">
        <f t="shared" ref="AK120:AL120" si="229">AK99-AK106</f>
        <v>15607828.769999996</v>
      </c>
      <c r="AL120" s="770">
        <f t="shared" si="229"/>
        <v>10954640.00999999</v>
      </c>
      <c r="AM120" s="275">
        <f t="shared" ref="AM120" si="230">AM99-AM106</f>
        <v>-4665641.6800000146</v>
      </c>
      <c r="AN120" s="275">
        <f t="shared" ref="AN120:AO120" si="231">AN99-AN106</f>
        <v>2262415.6699999943</v>
      </c>
      <c r="AO120" s="275">
        <f t="shared" si="231"/>
        <v>2494358.450000003</v>
      </c>
      <c r="AP120" s="275">
        <f t="shared" ref="AP120" si="232">AP99-AP106</f>
        <v>13893086.749999993</v>
      </c>
      <c r="AQ120" s="275">
        <f t="shared" ref="AQ120:AR120" si="233">AQ99-AQ106</f>
        <v>14393234.150000006</v>
      </c>
      <c r="AR120" s="275">
        <f t="shared" si="233"/>
        <v>8145068.0600000024</v>
      </c>
      <c r="AS120" s="275">
        <f t="shared" ref="AS120:AT120" si="234">AS99-AS106</f>
        <v>905973.18999999762</v>
      </c>
      <c r="AT120" s="275">
        <f t="shared" si="234"/>
        <v>-723507.11999998987</v>
      </c>
      <c r="AU120" s="275">
        <f t="shared" ref="AU120:AV120" si="235">AU99-AU106</f>
        <v>-244095.88000000268</v>
      </c>
      <c r="AV120" s="661">
        <f t="shared" si="235"/>
        <v>14121162.009999983</v>
      </c>
      <c r="AW120" s="662">
        <f t="shared" ref="AW120:AX120" si="236">AW99-AW106</f>
        <v>13621178.079999983</v>
      </c>
      <c r="AX120" s="275">
        <f t="shared" si="236"/>
        <v>12148651.5</v>
      </c>
      <c r="AY120" s="275">
        <f t="shared" ref="AY120:AZ120" si="237">AY99-AY106</f>
        <v>-1168485.4299999997</v>
      </c>
      <c r="AZ120" s="275">
        <f t="shared" si="237"/>
        <v>7364507.7100000009</v>
      </c>
      <c r="BA120" s="275">
        <f t="shared" ref="BA120" si="238">BA99-BA106</f>
        <v>-16778374.199999988</v>
      </c>
      <c r="BB120" s="275">
        <f t="shared" ref="BB120:BC120" si="239">SUM(BB115:BB119)</f>
        <v>9991524.0000000037</v>
      </c>
      <c r="BC120" s="275">
        <f t="shared" si="239"/>
        <v>11150651.889999989</v>
      </c>
      <c r="BD120" s="275">
        <f t="shared" ref="BD120:BE120" si="240">SUM(BD115:BD119)</f>
        <v>6633367.9800000004</v>
      </c>
      <c r="BE120" s="275">
        <f t="shared" si="240"/>
        <v>5680826.0099999998</v>
      </c>
      <c r="BF120" s="275">
        <f t="shared" ref="BF120:BG120" si="241">SUM(BF115:BF119)</f>
        <v>-2136908.3700000006</v>
      </c>
      <c r="BG120" s="275">
        <f t="shared" si="241"/>
        <v>4467556.7499999991</v>
      </c>
      <c r="BH120" s="660">
        <f t="shared" ref="BH120:BI120" si="242">SUM(BH115:BH119)</f>
        <v>9983826.729999993</v>
      </c>
      <c r="BI120" s="275">
        <f t="shared" si="242"/>
        <v>13876241.639999999</v>
      </c>
      <c r="BJ120" s="275">
        <f t="shared" ref="BJ120:BK120" si="243">SUM(BJ115:BJ119)</f>
        <v>20901304.669999998</v>
      </c>
      <c r="BK120" s="275">
        <f t="shared" si="243"/>
        <v>29458178.970000006</v>
      </c>
      <c r="BL120" s="275">
        <v>13143631.539999999</v>
      </c>
      <c r="BM120" s="275">
        <v>13229813.800000001</v>
      </c>
      <c r="BN120" s="275">
        <v>29855102.159999996</v>
      </c>
      <c r="BO120" s="275">
        <v>37947950.389999993</v>
      </c>
      <c r="BP120" s="275">
        <v>20660459.48</v>
      </c>
      <c r="BQ120" s="275">
        <v>10571886.810000001</v>
      </c>
      <c r="BR120" s="220">
        <v>14075456.640000001</v>
      </c>
      <c r="BS120" s="220"/>
      <c r="BT120" s="220"/>
      <c r="BU120" s="128">
        <f t="shared" si="154"/>
        <v>251772.91000000504</v>
      </c>
      <c r="BV120" s="34">
        <f t="shared" si="154"/>
        <v>4838919.7499999832</v>
      </c>
      <c r="BW120" s="34">
        <f t="shared" si="154"/>
        <v>5254813.0599999968</v>
      </c>
      <c r="BX120" s="34">
        <f t="shared" si="154"/>
        <v>260015.47999999905</v>
      </c>
      <c r="BY120" s="34">
        <f t="shared" si="154"/>
        <v>4609793.1499999873</v>
      </c>
      <c r="BZ120" s="34">
        <f t="shared" si="154"/>
        <v>2256764.9199999878</v>
      </c>
      <c r="CA120" s="34">
        <f t="shared" si="154"/>
        <v>-1327807.0399999931</v>
      </c>
      <c r="CB120" s="34">
        <f t="shared" si="154"/>
        <v>9777294.1700000167</v>
      </c>
      <c r="CC120" s="34">
        <f t="shared" si="154"/>
        <v>-4838895.9599999962</v>
      </c>
      <c r="CD120" s="47">
        <f t="shared" si="154"/>
        <v>1588791.8900000192</v>
      </c>
      <c r="CE120" s="189"/>
    </row>
    <row r="121" spans="1:83" x14ac:dyDescent="0.25">
      <c r="A121" s="4">
        <v>17</v>
      </c>
      <c r="B121" s="51" t="s">
        <v>20</v>
      </c>
      <c r="C121" s="771"/>
      <c r="D121" s="772"/>
      <c r="E121" s="772"/>
      <c r="F121" s="773"/>
      <c r="G121" s="772"/>
      <c r="H121" s="772"/>
      <c r="I121" s="772"/>
      <c r="J121" s="772"/>
      <c r="K121" s="772"/>
      <c r="L121" s="772"/>
      <c r="M121" s="772"/>
      <c r="N121" s="618"/>
      <c r="O121" s="616"/>
      <c r="P121" s="614"/>
      <c r="Q121" s="614"/>
      <c r="R121" s="614"/>
      <c r="S121" s="614"/>
      <c r="T121" s="614"/>
      <c r="U121" s="615"/>
      <c r="V121" s="619"/>
      <c r="W121" s="619"/>
      <c r="X121" s="774"/>
      <c r="Y121" s="619"/>
      <c r="Z121" s="619"/>
      <c r="AA121" s="619"/>
      <c r="AB121" s="619"/>
      <c r="AC121" s="619"/>
      <c r="AD121" s="619"/>
      <c r="AE121" s="619"/>
      <c r="AF121" s="619"/>
      <c r="AG121" s="619"/>
      <c r="AH121" s="619"/>
      <c r="AI121" s="619"/>
      <c r="AJ121" s="619"/>
      <c r="AK121" s="775"/>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774"/>
      <c r="BI121" s="619"/>
      <c r="BJ121" s="619"/>
      <c r="BK121" s="619"/>
      <c r="BL121" s="619"/>
      <c r="BM121" s="619"/>
      <c r="BN121" s="619"/>
      <c r="BO121" s="619"/>
      <c r="BP121" s="619"/>
      <c r="BQ121" s="619"/>
      <c r="BR121" s="181"/>
      <c r="BS121" s="181"/>
      <c r="BT121" s="181"/>
      <c r="BU121" s="172"/>
      <c r="BV121" s="29"/>
      <c r="BW121" s="30"/>
      <c r="BX121" s="30"/>
      <c r="BY121" s="30"/>
      <c r="BZ121" s="30"/>
      <c r="CA121" s="30"/>
      <c r="CB121" s="30"/>
      <c r="CC121" s="30"/>
      <c r="CD121" s="173"/>
      <c r="CE121" s="214"/>
    </row>
    <row r="122" spans="1:83" x14ac:dyDescent="0.25">
      <c r="A122" s="4"/>
      <c r="B122" s="61" t="s">
        <v>41</v>
      </c>
      <c r="C122" s="124">
        <v>0</v>
      </c>
      <c r="D122" s="60">
        <v>0</v>
      </c>
      <c r="E122" s="60">
        <v>0</v>
      </c>
      <c r="F122" s="60">
        <v>0</v>
      </c>
      <c r="G122" s="60">
        <v>0</v>
      </c>
      <c r="H122" s="60">
        <v>0</v>
      </c>
      <c r="I122" s="60">
        <v>0</v>
      </c>
      <c r="J122" s="60">
        <v>0</v>
      </c>
      <c r="K122" s="60">
        <v>0</v>
      </c>
      <c r="L122" s="60">
        <v>0</v>
      </c>
      <c r="M122" s="60">
        <v>0</v>
      </c>
      <c r="N122" s="186">
        <v>0</v>
      </c>
      <c r="O122" s="124">
        <v>0</v>
      </c>
      <c r="P122" s="60">
        <v>0</v>
      </c>
      <c r="Q122" s="126">
        <v>0</v>
      </c>
      <c r="R122" s="60">
        <v>0</v>
      </c>
      <c r="S122" s="126">
        <v>0</v>
      </c>
      <c r="T122" s="60">
        <v>0</v>
      </c>
      <c r="U122" s="186">
        <v>0</v>
      </c>
      <c r="V122" s="186">
        <v>0</v>
      </c>
      <c r="W122" s="186">
        <v>0</v>
      </c>
      <c r="X122" s="125">
        <v>0</v>
      </c>
      <c r="Y122" s="186">
        <v>0</v>
      </c>
      <c r="Z122" s="186">
        <v>0</v>
      </c>
      <c r="AA122" s="186">
        <v>0</v>
      </c>
      <c r="AB122" s="186">
        <v>0</v>
      </c>
      <c r="AC122" s="186">
        <v>0</v>
      </c>
      <c r="AD122" s="186">
        <v>0</v>
      </c>
      <c r="AE122" s="186">
        <v>0</v>
      </c>
      <c r="AF122" s="186">
        <v>0</v>
      </c>
      <c r="AG122" s="186">
        <v>0</v>
      </c>
      <c r="AH122" s="186">
        <v>0</v>
      </c>
      <c r="AI122" s="186">
        <v>0</v>
      </c>
      <c r="AJ122" s="186">
        <v>0</v>
      </c>
      <c r="AK122" s="269">
        <v>0</v>
      </c>
      <c r="AL122" s="186">
        <v>0</v>
      </c>
      <c r="AM122" s="186">
        <v>0</v>
      </c>
      <c r="AN122" s="186">
        <v>0</v>
      </c>
      <c r="AO122" s="186">
        <v>0</v>
      </c>
      <c r="AP122" s="186">
        <v>0</v>
      </c>
      <c r="AQ122" s="186">
        <v>0</v>
      </c>
      <c r="AR122" s="186">
        <v>0</v>
      </c>
      <c r="AS122" s="186">
        <v>0</v>
      </c>
      <c r="AT122" s="186">
        <v>0</v>
      </c>
      <c r="AU122" s="186">
        <v>0</v>
      </c>
      <c r="AV122" s="186">
        <v>0</v>
      </c>
      <c r="AW122" s="269">
        <v>0</v>
      </c>
      <c r="AX122" s="186">
        <v>0</v>
      </c>
      <c r="AY122" s="186">
        <v>0</v>
      </c>
      <c r="AZ122" s="186">
        <v>0</v>
      </c>
      <c r="BA122" s="186">
        <v>0</v>
      </c>
      <c r="BB122" s="186">
        <v>0</v>
      </c>
      <c r="BC122" s="186">
        <v>0</v>
      </c>
      <c r="BD122" s="186">
        <v>0</v>
      </c>
      <c r="BE122" s="186">
        <v>0</v>
      </c>
      <c r="BF122" s="186">
        <v>0</v>
      </c>
      <c r="BG122" s="186">
        <v>0</v>
      </c>
      <c r="BH122" s="125">
        <v>0</v>
      </c>
      <c r="BI122" s="186">
        <v>0</v>
      </c>
      <c r="BJ122" s="186">
        <v>0</v>
      </c>
      <c r="BK122" s="186">
        <v>0</v>
      </c>
      <c r="BL122" s="186">
        <v>0</v>
      </c>
      <c r="BM122" s="186">
        <v>0</v>
      </c>
      <c r="BN122" s="186">
        <v>0</v>
      </c>
      <c r="BO122" s="186">
        <v>0</v>
      </c>
      <c r="BP122" s="186">
        <v>0</v>
      </c>
      <c r="BQ122" s="186">
        <v>0</v>
      </c>
      <c r="BR122" s="156">
        <v>0</v>
      </c>
      <c r="BS122" s="156"/>
      <c r="BT122" s="156"/>
      <c r="BU122" s="53">
        <f t="shared" ref="BU122:CD127" si="244">O122-C122</f>
        <v>0</v>
      </c>
      <c r="BV122" s="26">
        <f t="shared" si="244"/>
        <v>0</v>
      </c>
      <c r="BW122" s="26">
        <f t="shared" si="244"/>
        <v>0</v>
      </c>
      <c r="BX122" s="26">
        <f t="shared" si="244"/>
        <v>0</v>
      </c>
      <c r="BY122" s="26">
        <f t="shared" si="244"/>
        <v>0</v>
      </c>
      <c r="BZ122" s="26">
        <f t="shared" si="244"/>
        <v>0</v>
      </c>
      <c r="CA122" s="26">
        <f t="shared" si="244"/>
        <v>0</v>
      </c>
      <c r="CB122" s="26">
        <f t="shared" si="244"/>
        <v>0</v>
      </c>
      <c r="CC122" s="26">
        <f t="shared" si="244"/>
        <v>0</v>
      </c>
      <c r="CD122" s="54">
        <f t="shared" si="244"/>
        <v>0</v>
      </c>
      <c r="CE122" s="191"/>
    </row>
    <row r="123" spans="1:83" x14ac:dyDescent="0.25">
      <c r="A123" s="4"/>
      <c r="B123" s="61" t="s">
        <v>42</v>
      </c>
      <c r="C123" s="124">
        <v>1669</v>
      </c>
      <c r="D123" s="60">
        <v>2624</v>
      </c>
      <c r="E123" s="60">
        <v>3473</v>
      </c>
      <c r="F123" s="60">
        <v>3560</v>
      </c>
      <c r="G123" s="60">
        <v>3334</v>
      </c>
      <c r="H123" s="60">
        <v>3112</v>
      </c>
      <c r="I123" s="60">
        <v>2969</v>
      </c>
      <c r="J123" s="60">
        <v>2797</v>
      </c>
      <c r="K123" s="60">
        <v>2415</v>
      </c>
      <c r="L123" s="60">
        <v>2142</v>
      </c>
      <c r="M123" s="60">
        <v>1795</v>
      </c>
      <c r="N123" s="186">
        <v>1707</v>
      </c>
      <c r="O123" s="124">
        <v>1735</v>
      </c>
      <c r="P123" s="60">
        <v>1802</v>
      </c>
      <c r="Q123" s="126">
        <v>1967</v>
      </c>
      <c r="R123" s="60">
        <v>2055</v>
      </c>
      <c r="S123" s="126">
        <v>2118</v>
      </c>
      <c r="T123" s="60">
        <v>2224</v>
      </c>
      <c r="U123" s="186">
        <v>2245</v>
      </c>
      <c r="V123" s="186">
        <v>2255</v>
      </c>
      <c r="W123" s="186">
        <v>2188</v>
      </c>
      <c r="X123" s="125">
        <v>2001</v>
      </c>
      <c r="Y123" s="186">
        <v>1965</v>
      </c>
      <c r="Z123" s="186">
        <v>1990</v>
      </c>
      <c r="AA123" s="186">
        <v>2296</v>
      </c>
      <c r="AB123" s="186">
        <v>2389</v>
      </c>
      <c r="AC123" s="186">
        <v>2607</v>
      </c>
      <c r="AD123" s="186">
        <v>3962</v>
      </c>
      <c r="AE123" s="186">
        <v>4232</v>
      </c>
      <c r="AF123" s="186">
        <v>5350</v>
      </c>
      <c r="AG123" s="186">
        <v>5356</v>
      </c>
      <c r="AH123" s="186">
        <v>5269</v>
      </c>
      <c r="AI123" s="186">
        <v>4950</v>
      </c>
      <c r="AJ123" s="186">
        <v>4230</v>
      </c>
      <c r="AK123" s="269">
        <v>7490</v>
      </c>
      <c r="AL123" s="186">
        <v>7045</v>
      </c>
      <c r="AM123" s="186">
        <v>5875</v>
      </c>
      <c r="AN123" s="186">
        <v>4726</v>
      </c>
      <c r="AO123" s="186">
        <v>4595</v>
      </c>
      <c r="AP123" s="186">
        <v>4964</v>
      </c>
      <c r="AQ123" s="186">
        <v>4841</v>
      </c>
      <c r="AR123" s="186">
        <v>4376</v>
      </c>
      <c r="AS123" s="186">
        <v>4017</v>
      </c>
      <c r="AT123" s="186">
        <v>3671</v>
      </c>
      <c r="AU123" s="186">
        <v>3511</v>
      </c>
      <c r="AV123" s="186">
        <v>3006</v>
      </c>
      <c r="AW123" s="269">
        <v>8615</v>
      </c>
      <c r="AX123" s="186">
        <v>8155</v>
      </c>
      <c r="AY123" s="186">
        <v>7343</v>
      </c>
      <c r="AZ123" s="186">
        <v>4075</v>
      </c>
      <c r="BA123" s="186">
        <v>4346</v>
      </c>
      <c r="BB123" s="186">
        <v>4016</v>
      </c>
      <c r="BC123" s="186">
        <v>3510</v>
      </c>
      <c r="BD123" s="186">
        <v>3038</v>
      </c>
      <c r="BE123" s="186">
        <v>3001</v>
      </c>
      <c r="BF123" s="186">
        <v>3037</v>
      </c>
      <c r="BG123" s="186">
        <v>2921</v>
      </c>
      <c r="BH123" s="125">
        <v>2480</v>
      </c>
      <c r="BI123" s="186">
        <v>2109</v>
      </c>
      <c r="BJ123" s="186">
        <v>2324</v>
      </c>
      <c r="BK123" s="186">
        <v>2689</v>
      </c>
      <c r="BL123" s="186">
        <v>2502</v>
      </c>
      <c r="BM123" s="186">
        <v>2471</v>
      </c>
      <c r="BN123" s="186">
        <v>2449</v>
      </c>
      <c r="BO123" s="186">
        <v>2987</v>
      </c>
      <c r="BP123" s="186">
        <v>4481</v>
      </c>
      <c r="BQ123" s="186">
        <v>4925</v>
      </c>
      <c r="BR123" s="156">
        <v>4889</v>
      </c>
      <c r="BS123" s="156"/>
      <c r="BT123" s="156"/>
      <c r="BU123" s="53">
        <f t="shared" si="244"/>
        <v>66</v>
      </c>
      <c r="BV123" s="26">
        <f t="shared" si="244"/>
        <v>-822</v>
      </c>
      <c r="BW123" s="26">
        <f t="shared" si="244"/>
        <v>-1506</v>
      </c>
      <c r="BX123" s="26">
        <f t="shared" si="244"/>
        <v>-1505</v>
      </c>
      <c r="BY123" s="26">
        <f t="shared" si="244"/>
        <v>-1216</v>
      </c>
      <c r="BZ123" s="26">
        <f t="shared" si="244"/>
        <v>-888</v>
      </c>
      <c r="CA123" s="26">
        <f t="shared" si="244"/>
        <v>-724</v>
      </c>
      <c r="CB123" s="26">
        <f t="shared" si="244"/>
        <v>-542</v>
      </c>
      <c r="CC123" s="26">
        <f t="shared" si="244"/>
        <v>-227</v>
      </c>
      <c r="CD123" s="54">
        <f t="shared" si="244"/>
        <v>-141</v>
      </c>
      <c r="CE123" s="191"/>
    </row>
    <row r="124" spans="1:83" x14ac:dyDescent="0.25">
      <c r="A124" s="4"/>
      <c r="B124" s="61" t="s">
        <v>43</v>
      </c>
      <c r="C124" s="124">
        <v>0</v>
      </c>
      <c r="D124" s="60">
        <v>0</v>
      </c>
      <c r="E124" s="60">
        <v>0</v>
      </c>
      <c r="F124" s="60">
        <v>0</v>
      </c>
      <c r="G124" s="60">
        <v>0</v>
      </c>
      <c r="H124" s="60">
        <v>0</v>
      </c>
      <c r="I124" s="60">
        <v>0</v>
      </c>
      <c r="J124" s="60">
        <v>0</v>
      </c>
      <c r="K124" s="60">
        <v>0</v>
      </c>
      <c r="L124" s="60">
        <v>0</v>
      </c>
      <c r="M124" s="60">
        <v>0</v>
      </c>
      <c r="N124" s="186">
        <v>0</v>
      </c>
      <c r="O124" s="124">
        <v>0</v>
      </c>
      <c r="P124" s="60">
        <v>0</v>
      </c>
      <c r="Q124" s="126">
        <v>0</v>
      </c>
      <c r="R124" s="60">
        <v>0</v>
      </c>
      <c r="S124" s="126">
        <v>0</v>
      </c>
      <c r="T124" s="60">
        <v>0</v>
      </c>
      <c r="U124" s="186">
        <v>0</v>
      </c>
      <c r="V124" s="186">
        <v>0</v>
      </c>
      <c r="W124" s="186">
        <v>0</v>
      </c>
      <c r="X124" s="125">
        <v>0</v>
      </c>
      <c r="Y124" s="186">
        <v>0</v>
      </c>
      <c r="Z124" s="186">
        <v>0</v>
      </c>
      <c r="AA124" s="186">
        <v>0</v>
      </c>
      <c r="AB124" s="186">
        <v>0</v>
      </c>
      <c r="AC124" s="186">
        <v>0</v>
      </c>
      <c r="AD124" s="186">
        <v>0</v>
      </c>
      <c r="AE124" s="186">
        <v>0</v>
      </c>
      <c r="AF124" s="186">
        <v>0</v>
      </c>
      <c r="AG124" s="186">
        <v>0</v>
      </c>
      <c r="AH124" s="186">
        <v>0</v>
      </c>
      <c r="AI124" s="186">
        <v>0</v>
      </c>
      <c r="AJ124" s="186">
        <v>0</v>
      </c>
      <c r="AK124" s="269">
        <v>0</v>
      </c>
      <c r="AL124" s="186">
        <v>0</v>
      </c>
      <c r="AM124" s="186">
        <v>0</v>
      </c>
      <c r="AN124" s="186">
        <v>0</v>
      </c>
      <c r="AO124" s="186">
        <v>0</v>
      </c>
      <c r="AP124" s="186">
        <v>0</v>
      </c>
      <c r="AQ124" s="186">
        <v>0</v>
      </c>
      <c r="AR124" s="186">
        <v>0</v>
      </c>
      <c r="AS124" s="186">
        <v>0</v>
      </c>
      <c r="AT124" s="186">
        <v>0</v>
      </c>
      <c r="AU124" s="186">
        <v>0</v>
      </c>
      <c r="AV124" s="186">
        <v>0</v>
      </c>
      <c r="AW124" s="269">
        <v>0</v>
      </c>
      <c r="AX124" s="186">
        <v>0</v>
      </c>
      <c r="AY124" s="186">
        <v>0</v>
      </c>
      <c r="AZ124" s="186">
        <v>0</v>
      </c>
      <c r="BA124" s="186">
        <v>0</v>
      </c>
      <c r="BB124" s="186">
        <v>0</v>
      </c>
      <c r="BC124" s="186">
        <v>0</v>
      </c>
      <c r="BD124" s="186">
        <v>0</v>
      </c>
      <c r="BE124" s="186">
        <v>0</v>
      </c>
      <c r="BF124" s="186">
        <v>0</v>
      </c>
      <c r="BG124" s="186">
        <v>0</v>
      </c>
      <c r="BH124" s="125">
        <v>0</v>
      </c>
      <c r="BI124" s="186">
        <v>0</v>
      </c>
      <c r="BJ124" s="186">
        <v>0</v>
      </c>
      <c r="BK124" s="186">
        <v>0</v>
      </c>
      <c r="BL124" s="186">
        <v>0</v>
      </c>
      <c r="BM124" s="186">
        <v>0</v>
      </c>
      <c r="BN124" s="186">
        <v>0</v>
      </c>
      <c r="BO124" s="186">
        <v>0</v>
      </c>
      <c r="BP124" s="186">
        <v>0</v>
      </c>
      <c r="BQ124" s="186">
        <v>0</v>
      </c>
      <c r="BR124" s="156">
        <v>0</v>
      </c>
      <c r="BS124" s="156"/>
      <c r="BT124" s="156"/>
      <c r="BU124" s="53">
        <f t="shared" si="244"/>
        <v>0</v>
      </c>
      <c r="BV124" s="26">
        <f t="shared" si="244"/>
        <v>0</v>
      </c>
      <c r="BW124" s="26">
        <f t="shared" si="244"/>
        <v>0</v>
      </c>
      <c r="BX124" s="26">
        <f t="shared" si="244"/>
        <v>0</v>
      </c>
      <c r="BY124" s="26">
        <f t="shared" si="244"/>
        <v>0</v>
      </c>
      <c r="BZ124" s="26">
        <f t="shared" si="244"/>
        <v>0</v>
      </c>
      <c r="CA124" s="26">
        <f t="shared" si="244"/>
        <v>0</v>
      </c>
      <c r="CB124" s="26">
        <f t="shared" si="244"/>
        <v>0</v>
      </c>
      <c r="CC124" s="26">
        <f t="shared" si="244"/>
        <v>0</v>
      </c>
      <c r="CD124" s="54">
        <f t="shared" si="244"/>
        <v>0</v>
      </c>
      <c r="CE124" s="191"/>
    </row>
    <row r="125" spans="1:83" x14ac:dyDescent="0.25">
      <c r="A125" s="4"/>
      <c r="B125" s="61" t="s">
        <v>52</v>
      </c>
      <c r="C125" s="124">
        <v>0</v>
      </c>
      <c r="D125" s="60">
        <v>0</v>
      </c>
      <c r="E125" s="60">
        <v>0</v>
      </c>
      <c r="F125" s="60">
        <v>0</v>
      </c>
      <c r="G125" s="60">
        <v>0</v>
      </c>
      <c r="H125" s="60">
        <v>0</v>
      </c>
      <c r="I125" s="60">
        <v>0</v>
      </c>
      <c r="J125" s="60">
        <v>0</v>
      </c>
      <c r="K125" s="60">
        <v>0</v>
      </c>
      <c r="L125" s="60">
        <v>0</v>
      </c>
      <c r="M125" s="60">
        <v>0</v>
      </c>
      <c r="N125" s="186">
        <v>0</v>
      </c>
      <c r="O125" s="124">
        <v>0</v>
      </c>
      <c r="P125" s="60">
        <v>0</v>
      </c>
      <c r="Q125" s="126">
        <v>0</v>
      </c>
      <c r="R125" s="60">
        <v>0</v>
      </c>
      <c r="S125" s="126">
        <v>0</v>
      </c>
      <c r="T125" s="60">
        <v>0</v>
      </c>
      <c r="U125" s="186">
        <v>0</v>
      </c>
      <c r="V125" s="186">
        <v>0</v>
      </c>
      <c r="W125" s="186">
        <v>0</v>
      </c>
      <c r="X125" s="125">
        <v>0</v>
      </c>
      <c r="Y125" s="186">
        <v>0</v>
      </c>
      <c r="Z125" s="186">
        <v>0</v>
      </c>
      <c r="AA125" s="186">
        <v>0</v>
      </c>
      <c r="AB125" s="186">
        <v>0</v>
      </c>
      <c r="AC125" s="186">
        <v>0</v>
      </c>
      <c r="AD125" s="186">
        <v>0</v>
      </c>
      <c r="AE125" s="186">
        <v>0</v>
      </c>
      <c r="AF125" s="186">
        <v>0</v>
      </c>
      <c r="AG125" s="186">
        <v>0</v>
      </c>
      <c r="AH125" s="186">
        <v>0</v>
      </c>
      <c r="AI125" s="186">
        <v>0</v>
      </c>
      <c r="AJ125" s="186">
        <v>0</v>
      </c>
      <c r="AK125" s="269">
        <v>0</v>
      </c>
      <c r="AL125" s="186">
        <v>0</v>
      </c>
      <c r="AM125" s="186">
        <v>0</v>
      </c>
      <c r="AN125" s="186">
        <v>0</v>
      </c>
      <c r="AO125" s="186">
        <v>0</v>
      </c>
      <c r="AP125" s="186">
        <v>0</v>
      </c>
      <c r="AQ125" s="186">
        <v>0</v>
      </c>
      <c r="AR125" s="186">
        <v>0</v>
      </c>
      <c r="AS125" s="186">
        <v>0</v>
      </c>
      <c r="AT125" s="186">
        <v>0</v>
      </c>
      <c r="AU125" s="186">
        <v>0</v>
      </c>
      <c r="AV125" s="186">
        <v>0</v>
      </c>
      <c r="AW125" s="269">
        <v>0</v>
      </c>
      <c r="AX125" s="186">
        <v>0</v>
      </c>
      <c r="AY125" s="186">
        <v>0</v>
      </c>
      <c r="AZ125" s="186">
        <v>0</v>
      </c>
      <c r="BA125" s="186">
        <v>0</v>
      </c>
      <c r="BB125" s="186">
        <v>0</v>
      </c>
      <c r="BC125" s="186">
        <v>0</v>
      </c>
      <c r="BD125" s="186">
        <v>0</v>
      </c>
      <c r="BE125" s="186">
        <v>0</v>
      </c>
      <c r="BF125" s="186">
        <v>0</v>
      </c>
      <c r="BG125" s="186">
        <v>0</v>
      </c>
      <c r="BH125" s="125">
        <v>0</v>
      </c>
      <c r="BI125" s="186">
        <v>0</v>
      </c>
      <c r="BJ125" s="186">
        <v>0</v>
      </c>
      <c r="BK125" s="186">
        <v>0</v>
      </c>
      <c r="BL125" s="186">
        <v>0</v>
      </c>
      <c r="BM125" s="186">
        <v>0</v>
      </c>
      <c r="BN125" s="186">
        <v>0</v>
      </c>
      <c r="BO125" s="186">
        <v>0</v>
      </c>
      <c r="BP125" s="186">
        <v>0</v>
      </c>
      <c r="BQ125" s="186">
        <v>0</v>
      </c>
      <c r="BR125" s="156">
        <v>0</v>
      </c>
      <c r="BS125" s="156"/>
      <c r="BT125" s="156"/>
      <c r="BU125" s="53">
        <f t="shared" si="244"/>
        <v>0</v>
      </c>
      <c r="BV125" s="26">
        <f t="shared" si="244"/>
        <v>0</v>
      </c>
      <c r="BW125" s="26">
        <f t="shared" si="244"/>
        <v>0</v>
      </c>
      <c r="BX125" s="26">
        <f t="shared" si="244"/>
        <v>0</v>
      </c>
      <c r="BY125" s="26">
        <f t="shared" si="244"/>
        <v>0</v>
      </c>
      <c r="BZ125" s="26">
        <f t="shared" si="244"/>
        <v>0</v>
      </c>
      <c r="CA125" s="26">
        <f t="shared" si="244"/>
        <v>0</v>
      </c>
      <c r="CB125" s="26">
        <f t="shared" si="244"/>
        <v>0</v>
      </c>
      <c r="CC125" s="26">
        <f t="shared" si="244"/>
        <v>0</v>
      </c>
      <c r="CD125" s="54">
        <f t="shared" si="244"/>
        <v>0</v>
      </c>
      <c r="CE125" s="191"/>
    </row>
    <row r="126" spans="1:83" x14ac:dyDescent="0.25">
      <c r="A126" s="4"/>
      <c r="B126" s="61" t="s">
        <v>51</v>
      </c>
      <c r="C126" s="124">
        <v>0</v>
      </c>
      <c r="D126" s="60">
        <v>0</v>
      </c>
      <c r="E126" s="60">
        <v>0</v>
      </c>
      <c r="F126" s="60">
        <v>0</v>
      </c>
      <c r="G126" s="60">
        <v>0</v>
      </c>
      <c r="H126" s="60">
        <v>0</v>
      </c>
      <c r="I126" s="60">
        <v>0</v>
      </c>
      <c r="J126" s="60">
        <v>0</v>
      </c>
      <c r="K126" s="60">
        <v>0</v>
      </c>
      <c r="L126" s="60">
        <v>0</v>
      </c>
      <c r="M126" s="60">
        <v>0</v>
      </c>
      <c r="N126" s="186">
        <v>0</v>
      </c>
      <c r="O126" s="124">
        <v>0</v>
      </c>
      <c r="P126" s="60">
        <v>0</v>
      </c>
      <c r="Q126" s="126">
        <v>0</v>
      </c>
      <c r="R126" s="60">
        <v>0</v>
      </c>
      <c r="S126" s="126">
        <v>0</v>
      </c>
      <c r="T126" s="60">
        <v>0</v>
      </c>
      <c r="U126" s="186">
        <v>0</v>
      </c>
      <c r="V126" s="186">
        <v>0</v>
      </c>
      <c r="W126" s="186">
        <v>0</v>
      </c>
      <c r="X126" s="125">
        <v>0</v>
      </c>
      <c r="Y126" s="186">
        <v>0</v>
      </c>
      <c r="Z126" s="186">
        <v>0</v>
      </c>
      <c r="AA126" s="186">
        <v>0</v>
      </c>
      <c r="AB126" s="186">
        <v>0</v>
      </c>
      <c r="AC126" s="186">
        <v>0</v>
      </c>
      <c r="AD126" s="186">
        <v>0</v>
      </c>
      <c r="AE126" s="186">
        <v>0</v>
      </c>
      <c r="AF126" s="186">
        <v>0</v>
      </c>
      <c r="AG126" s="186">
        <v>0</v>
      </c>
      <c r="AH126" s="186">
        <v>0</v>
      </c>
      <c r="AI126" s="186">
        <v>0</v>
      </c>
      <c r="AJ126" s="186">
        <v>0</v>
      </c>
      <c r="AK126" s="269">
        <v>0</v>
      </c>
      <c r="AL126" s="186">
        <v>0</v>
      </c>
      <c r="AM126" s="186">
        <v>0</v>
      </c>
      <c r="AN126" s="186">
        <v>0</v>
      </c>
      <c r="AO126" s="186">
        <v>0</v>
      </c>
      <c r="AP126" s="186">
        <v>0</v>
      </c>
      <c r="AQ126" s="186">
        <v>0</v>
      </c>
      <c r="AR126" s="186">
        <v>0</v>
      </c>
      <c r="AS126" s="186">
        <v>0</v>
      </c>
      <c r="AT126" s="186">
        <v>0</v>
      </c>
      <c r="AU126" s="186">
        <v>0</v>
      </c>
      <c r="AV126" s="186">
        <v>0</v>
      </c>
      <c r="AW126" s="269">
        <v>0</v>
      </c>
      <c r="AX126" s="186">
        <v>0</v>
      </c>
      <c r="AY126" s="186">
        <v>0</v>
      </c>
      <c r="AZ126" s="186">
        <v>0</v>
      </c>
      <c r="BA126" s="186">
        <v>0</v>
      </c>
      <c r="BB126" s="186">
        <v>0</v>
      </c>
      <c r="BC126" s="186">
        <v>0</v>
      </c>
      <c r="BD126" s="186">
        <v>0</v>
      </c>
      <c r="BE126" s="186">
        <v>0</v>
      </c>
      <c r="BF126" s="186">
        <v>0</v>
      </c>
      <c r="BG126" s="186">
        <v>0</v>
      </c>
      <c r="BH126" s="125">
        <v>0</v>
      </c>
      <c r="BI126" s="186">
        <v>0</v>
      </c>
      <c r="BJ126" s="186">
        <v>0</v>
      </c>
      <c r="BK126" s="186">
        <v>0</v>
      </c>
      <c r="BL126" s="186">
        <v>0</v>
      </c>
      <c r="BM126" s="186">
        <v>0</v>
      </c>
      <c r="BN126" s="186">
        <v>0</v>
      </c>
      <c r="BO126" s="186">
        <v>0</v>
      </c>
      <c r="BP126" s="186">
        <v>0</v>
      </c>
      <c r="BQ126" s="186">
        <v>0</v>
      </c>
      <c r="BR126" s="156">
        <v>0</v>
      </c>
      <c r="BS126" s="156"/>
      <c r="BT126" s="156"/>
      <c r="BU126" s="53">
        <f t="shared" si="244"/>
        <v>0</v>
      </c>
      <c r="BV126" s="26">
        <f t="shared" si="244"/>
        <v>0</v>
      </c>
      <c r="BW126" s="26">
        <f t="shared" si="244"/>
        <v>0</v>
      </c>
      <c r="BX126" s="26">
        <f t="shared" si="244"/>
        <v>0</v>
      </c>
      <c r="BY126" s="26">
        <f t="shared" si="244"/>
        <v>0</v>
      </c>
      <c r="BZ126" s="26">
        <f t="shared" si="244"/>
        <v>0</v>
      </c>
      <c r="CA126" s="26">
        <f t="shared" si="244"/>
        <v>0</v>
      </c>
      <c r="CB126" s="26">
        <f t="shared" si="244"/>
        <v>0</v>
      </c>
      <c r="CC126" s="26">
        <f t="shared" si="244"/>
        <v>0</v>
      </c>
      <c r="CD126" s="54">
        <f t="shared" si="244"/>
        <v>0</v>
      </c>
      <c r="CE126" s="191"/>
    </row>
    <row r="127" spans="1:83" ht="15.75" thickBot="1" x14ac:dyDescent="0.3">
      <c r="A127" s="4"/>
      <c r="B127" s="80" t="s">
        <v>46</v>
      </c>
      <c r="C127" s="124">
        <v>1669</v>
      </c>
      <c r="D127" s="60">
        <v>2624</v>
      </c>
      <c r="E127" s="60">
        <v>3473</v>
      </c>
      <c r="F127" s="60">
        <v>3560</v>
      </c>
      <c r="G127" s="60">
        <v>3334</v>
      </c>
      <c r="H127" s="60">
        <v>3112</v>
      </c>
      <c r="I127" s="60">
        <v>2969</v>
      </c>
      <c r="J127" s="60">
        <v>2797</v>
      </c>
      <c r="K127" s="60">
        <v>2415</v>
      </c>
      <c r="L127" s="60">
        <v>2142</v>
      </c>
      <c r="M127" s="60">
        <v>1795</v>
      </c>
      <c r="N127" s="186">
        <v>1707</v>
      </c>
      <c r="O127" s="124">
        <v>1735</v>
      </c>
      <c r="P127" s="60">
        <v>1802</v>
      </c>
      <c r="Q127" s="126">
        <f>SUM(Q122:Q126)</f>
        <v>1967</v>
      </c>
      <c r="R127" s="126">
        <f>SUM(R122:R126)</f>
        <v>2055</v>
      </c>
      <c r="S127" s="126">
        <f>SUM(S122:S126)</f>
        <v>2118</v>
      </c>
      <c r="T127" s="126">
        <f>SUM(T122:T126)</f>
        <v>2224</v>
      </c>
      <c r="U127" s="186">
        <f t="shared" ref="U127:AJ127" si="245">SUM(U123:U126)</f>
        <v>2245</v>
      </c>
      <c r="V127" s="186">
        <f t="shared" si="245"/>
        <v>2255</v>
      </c>
      <c r="W127" s="186">
        <f t="shared" si="245"/>
        <v>2188</v>
      </c>
      <c r="X127" s="125">
        <f t="shared" si="245"/>
        <v>2001</v>
      </c>
      <c r="Y127" s="186">
        <f t="shared" si="245"/>
        <v>1965</v>
      </c>
      <c r="Z127" s="186">
        <f t="shared" si="245"/>
        <v>1990</v>
      </c>
      <c r="AA127" s="186">
        <f t="shared" si="245"/>
        <v>2296</v>
      </c>
      <c r="AB127" s="186">
        <f t="shared" si="245"/>
        <v>2389</v>
      </c>
      <c r="AC127" s="186">
        <f t="shared" si="245"/>
        <v>2607</v>
      </c>
      <c r="AD127" s="186">
        <f t="shared" si="245"/>
        <v>3962</v>
      </c>
      <c r="AE127" s="186">
        <f t="shared" si="245"/>
        <v>4232</v>
      </c>
      <c r="AF127" s="186">
        <f t="shared" si="245"/>
        <v>5350</v>
      </c>
      <c r="AG127" s="186">
        <f t="shared" si="245"/>
        <v>5356</v>
      </c>
      <c r="AH127" s="186">
        <f t="shared" si="245"/>
        <v>5269</v>
      </c>
      <c r="AI127" s="186">
        <f t="shared" si="245"/>
        <v>4950</v>
      </c>
      <c r="AJ127" s="186">
        <f t="shared" si="245"/>
        <v>4230</v>
      </c>
      <c r="AK127" s="269">
        <v>7490</v>
      </c>
      <c r="AL127" s="186">
        <v>7045</v>
      </c>
      <c r="AM127" s="186">
        <v>5875</v>
      </c>
      <c r="AN127" s="186">
        <v>4726</v>
      </c>
      <c r="AO127" s="186">
        <v>4595</v>
      </c>
      <c r="AP127" s="186">
        <v>4964</v>
      </c>
      <c r="AQ127" s="186">
        <v>4841</v>
      </c>
      <c r="AR127" s="186">
        <v>4376</v>
      </c>
      <c r="AS127" s="186">
        <v>4017</v>
      </c>
      <c r="AT127" s="186">
        <v>3671</v>
      </c>
      <c r="AU127" s="186">
        <v>3511</v>
      </c>
      <c r="AV127" s="186">
        <v>3006</v>
      </c>
      <c r="AW127" s="269">
        <v>8615</v>
      </c>
      <c r="AX127" s="186">
        <v>8155</v>
      </c>
      <c r="AY127" s="186">
        <v>7343</v>
      </c>
      <c r="AZ127" s="186">
        <v>4075</v>
      </c>
      <c r="BA127" s="186">
        <v>4346</v>
      </c>
      <c r="BB127" s="186">
        <v>4016</v>
      </c>
      <c r="BC127" s="186">
        <v>3510</v>
      </c>
      <c r="BD127" s="186">
        <v>3038</v>
      </c>
      <c r="BE127" s="186">
        <v>3001</v>
      </c>
      <c r="BF127" s="186">
        <v>3037</v>
      </c>
      <c r="BG127" s="186">
        <v>2921</v>
      </c>
      <c r="BH127" s="125">
        <v>2480</v>
      </c>
      <c r="BI127" s="186">
        <v>2109</v>
      </c>
      <c r="BJ127" s="186">
        <v>2324</v>
      </c>
      <c r="BK127" s="186">
        <v>2689</v>
      </c>
      <c r="BL127" s="186">
        <v>2502</v>
      </c>
      <c r="BM127" s="186">
        <v>2471</v>
      </c>
      <c r="BN127" s="186">
        <v>2449</v>
      </c>
      <c r="BO127" s="186">
        <v>2987</v>
      </c>
      <c r="BP127" s="186">
        <v>4481</v>
      </c>
      <c r="BQ127" s="186">
        <v>4925</v>
      </c>
      <c r="BR127" s="156">
        <v>4889</v>
      </c>
      <c r="BS127" s="156"/>
      <c r="BT127" s="156"/>
      <c r="BU127" s="53">
        <f t="shared" si="244"/>
        <v>66</v>
      </c>
      <c r="BV127" s="26">
        <f t="shared" si="244"/>
        <v>-822</v>
      </c>
      <c r="BW127" s="26">
        <f t="shared" si="244"/>
        <v>-1506</v>
      </c>
      <c r="BX127" s="26">
        <f t="shared" si="244"/>
        <v>-1505</v>
      </c>
      <c r="BY127" s="26">
        <f t="shared" si="244"/>
        <v>-1216</v>
      </c>
      <c r="BZ127" s="26">
        <f t="shared" si="244"/>
        <v>-888</v>
      </c>
      <c r="CA127" s="26">
        <f t="shared" si="244"/>
        <v>-724</v>
      </c>
      <c r="CB127" s="26">
        <f t="shared" si="244"/>
        <v>-542</v>
      </c>
      <c r="CC127" s="26">
        <f t="shared" si="244"/>
        <v>-227</v>
      </c>
      <c r="CD127" s="54">
        <f t="shared" si="244"/>
        <v>-141</v>
      </c>
      <c r="CE127" s="191"/>
    </row>
    <row r="128" spans="1:83" x14ac:dyDescent="0.25">
      <c r="A128" s="4">
        <v>18</v>
      </c>
      <c r="B128" s="51" t="s">
        <v>25</v>
      </c>
      <c r="C128" s="124"/>
      <c r="D128" s="60"/>
      <c r="E128" s="60"/>
      <c r="F128" s="60"/>
      <c r="G128" s="60"/>
      <c r="H128" s="60"/>
      <c r="I128" s="60"/>
      <c r="J128" s="60"/>
      <c r="K128" s="60"/>
      <c r="L128" s="60"/>
      <c r="M128" s="60"/>
      <c r="N128" s="186"/>
      <c r="O128" s="124" t="s">
        <v>50</v>
      </c>
      <c r="P128" s="60"/>
      <c r="Q128" s="126"/>
      <c r="R128" s="60"/>
      <c r="S128" s="126"/>
      <c r="T128" s="60"/>
      <c r="U128" s="186"/>
      <c r="V128" s="186"/>
      <c r="W128" s="186"/>
      <c r="X128" s="125"/>
      <c r="Y128" s="186"/>
      <c r="Z128" s="186"/>
      <c r="AA128" s="186"/>
      <c r="AB128" s="186"/>
      <c r="AC128" s="186"/>
      <c r="AD128" s="186"/>
      <c r="AE128" s="186"/>
      <c r="AF128" s="186"/>
      <c r="AG128" s="186"/>
      <c r="AH128" s="186"/>
      <c r="AI128" s="186"/>
      <c r="AJ128" s="186"/>
      <c r="AK128" s="269"/>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25"/>
      <c r="BI128" s="186"/>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c r="CE128" s="191"/>
    </row>
    <row r="129" spans="1:83" x14ac:dyDescent="0.25">
      <c r="A129" s="4"/>
      <c r="B129" s="61" t="s">
        <v>41</v>
      </c>
      <c r="C129" s="124">
        <v>489</v>
      </c>
      <c r="D129" s="60">
        <v>686</v>
      </c>
      <c r="E129" s="60">
        <v>1618</v>
      </c>
      <c r="F129" s="60">
        <v>872</v>
      </c>
      <c r="G129" s="60">
        <v>706</v>
      </c>
      <c r="H129" s="60">
        <v>917</v>
      </c>
      <c r="I129" s="60">
        <v>1125</v>
      </c>
      <c r="J129" s="60">
        <v>1191</v>
      </c>
      <c r="K129" s="60">
        <v>444</v>
      </c>
      <c r="L129" s="60">
        <v>349</v>
      </c>
      <c r="M129" s="60">
        <v>605</v>
      </c>
      <c r="N129" s="186">
        <v>668</v>
      </c>
      <c r="O129" s="124">
        <v>322</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271</v>
      </c>
      <c r="AF129" s="186">
        <v>632</v>
      </c>
      <c r="AG129" s="186">
        <v>1843</v>
      </c>
      <c r="AH129" s="186">
        <v>784</v>
      </c>
      <c r="AI129" s="186">
        <v>506</v>
      </c>
      <c r="AJ129" s="186">
        <v>292</v>
      </c>
      <c r="AK129" s="269">
        <v>407</v>
      </c>
      <c r="AL129" s="186">
        <v>469</v>
      </c>
      <c r="AM129" s="186">
        <v>368</v>
      </c>
      <c r="AN129" s="186">
        <v>474</v>
      </c>
      <c r="AO129" s="186">
        <v>668</v>
      </c>
      <c r="AP129" s="186">
        <v>981</v>
      </c>
      <c r="AQ129" s="186">
        <v>1182</v>
      </c>
      <c r="AR129" s="186">
        <v>1227</v>
      </c>
      <c r="AS129" s="186">
        <v>1150</v>
      </c>
      <c r="AT129" s="186">
        <v>1205</v>
      </c>
      <c r="AU129" s="186">
        <v>616</v>
      </c>
      <c r="AV129" s="186">
        <v>203</v>
      </c>
      <c r="AW129" s="269">
        <v>402</v>
      </c>
      <c r="AX129" s="186">
        <v>235</v>
      </c>
      <c r="AY129" s="186">
        <v>253</v>
      </c>
      <c r="AZ129" s="186">
        <v>586</v>
      </c>
      <c r="BA129" s="186">
        <v>1876</v>
      </c>
      <c r="BB129" s="186">
        <v>873</v>
      </c>
      <c r="BC129" s="186">
        <v>1000</v>
      </c>
      <c r="BD129" s="186">
        <v>722</v>
      </c>
      <c r="BE129" s="186">
        <v>436</v>
      </c>
      <c r="BF129" s="186">
        <v>677</v>
      </c>
      <c r="BG129" s="186">
        <v>347</v>
      </c>
      <c r="BH129" s="125">
        <v>256</v>
      </c>
      <c r="BI129" s="186">
        <v>122</v>
      </c>
      <c r="BJ129" s="186">
        <v>0</v>
      </c>
      <c r="BK129" s="186">
        <v>0</v>
      </c>
      <c r="BL129" s="186">
        <v>85</v>
      </c>
      <c r="BM129" s="186">
        <v>138</v>
      </c>
      <c r="BN129" s="186">
        <v>165</v>
      </c>
      <c r="BO129" s="186">
        <v>463</v>
      </c>
      <c r="BP129" s="186">
        <v>526</v>
      </c>
      <c r="BQ129" s="186">
        <v>344</v>
      </c>
      <c r="BR129" s="186">
        <v>353</v>
      </c>
      <c r="BS129" s="186"/>
      <c r="BT129" s="186"/>
      <c r="BU129" s="53">
        <f t="shared" ref="BU129:CD134" si="246">O129-C129</f>
        <v>-167</v>
      </c>
      <c r="BV129" s="26">
        <f t="shared" si="246"/>
        <v>-686</v>
      </c>
      <c r="BW129" s="26">
        <f t="shared" si="246"/>
        <v>-1618</v>
      </c>
      <c r="BX129" s="26">
        <f t="shared" si="246"/>
        <v>-872</v>
      </c>
      <c r="BY129" s="26">
        <f t="shared" si="246"/>
        <v>-706</v>
      </c>
      <c r="BZ129" s="26">
        <f t="shared" si="246"/>
        <v>-917</v>
      </c>
      <c r="CA129" s="26">
        <f t="shared" si="246"/>
        <v>-1125</v>
      </c>
      <c r="CB129" s="26">
        <f t="shared" si="246"/>
        <v>-1191</v>
      </c>
      <c r="CC129" s="26">
        <f t="shared" si="246"/>
        <v>-444</v>
      </c>
      <c r="CD129" s="54">
        <f t="shared" si="246"/>
        <v>-349</v>
      </c>
      <c r="CE129" s="191"/>
    </row>
    <row r="130" spans="1:83" x14ac:dyDescent="0.25">
      <c r="A130" s="4"/>
      <c r="B130" s="61" t="s">
        <v>42</v>
      </c>
      <c r="C130" s="124">
        <v>58</v>
      </c>
      <c r="D130" s="60">
        <v>315</v>
      </c>
      <c r="E130" s="60">
        <v>830</v>
      </c>
      <c r="F130" s="60">
        <v>293</v>
      </c>
      <c r="G130" s="60">
        <v>310</v>
      </c>
      <c r="H130" s="60">
        <v>407</v>
      </c>
      <c r="I130" s="60">
        <v>478</v>
      </c>
      <c r="J130" s="60">
        <v>550</v>
      </c>
      <c r="K130" s="60">
        <v>128</v>
      </c>
      <c r="L130" s="60">
        <v>0</v>
      </c>
      <c r="M130" s="60">
        <v>0</v>
      </c>
      <c r="N130" s="186">
        <v>0</v>
      </c>
      <c r="O130" s="124">
        <v>26</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86">
        <v>0</v>
      </c>
      <c r="AK130" s="269">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514</v>
      </c>
      <c r="BE130" s="186">
        <v>287</v>
      </c>
      <c r="BF130" s="186">
        <v>390</v>
      </c>
      <c r="BG130" s="186">
        <v>166</v>
      </c>
      <c r="BH130" s="125">
        <v>8</v>
      </c>
      <c r="BI130" s="186">
        <v>3</v>
      </c>
      <c r="BJ130" s="186">
        <v>0</v>
      </c>
      <c r="BK130" s="186">
        <v>0</v>
      </c>
      <c r="BL130" s="186">
        <v>2</v>
      </c>
      <c r="BM130" s="186">
        <v>7</v>
      </c>
      <c r="BN130" s="186">
        <v>17</v>
      </c>
      <c r="BO130" s="186">
        <v>75</v>
      </c>
      <c r="BP130" s="186">
        <v>259</v>
      </c>
      <c r="BQ130" s="186">
        <v>235</v>
      </c>
      <c r="BR130" s="186">
        <v>49</v>
      </c>
      <c r="BS130" s="186"/>
      <c r="BT130" s="186"/>
      <c r="BU130" s="53">
        <f t="shared" si="246"/>
        <v>-32</v>
      </c>
      <c r="BV130" s="26">
        <f t="shared" si="246"/>
        <v>-315</v>
      </c>
      <c r="BW130" s="26">
        <f t="shared" si="246"/>
        <v>-830</v>
      </c>
      <c r="BX130" s="26">
        <f t="shared" si="246"/>
        <v>-293</v>
      </c>
      <c r="BY130" s="26">
        <f t="shared" si="246"/>
        <v>-310</v>
      </c>
      <c r="BZ130" s="26">
        <f t="shared" si="246"/>
        <v>-407</v>
      </c>
      <c r="CA130" s="26">
        <f t="shared" si="246"/>
        <v>-478</v>
      </c>
      <c r="CB130" s="26">
        <f t="shared" si="246"/>
        <v>-550</v>
      </c>
      <c r="CC130" s="26">
        <f t="shared" si="246"/>
        <v>-128</v>
      </c>
      <c r="CD130" s="54">
        <f t="shared" si="246"/>
        <v>0</v>
      </c>
      <c r="CE130" s="191"/>
    </row>
    <row r="131" spans="1:83" x14ac:dyDescent="0.25">
      <c r="A131" s="4"/>
      <c r="B131" s="61" t="s">
        <v>57</v>
      </c>
      <c r="C131" s="124">
        <v>15</v>
      </c>
      <c r="D131" s="60">
        <v>16</v>
      </c>
      <c r="E131" s="60">
        <v>7</v>
      </c>
      <c r="F131" s="60">
        <v>7</v>
      </c>
      <c r="G131" s="60">
        <v>10</v>
      </c>
      <c r="H131" s="60">
        <v>16</v>
      </c>
      <c r="I131" s="60">
        <v>6</v>
      </c>
      <c r="J131" s="60">
        <v>14</v>
      </c>
      <c r="K131" s="60">
        <v>3</v>
      </c>
      <c r="L131" s="60">
        <v>9</v>
      </c>
      <c r="M131" s="60">
        <v>15</v>
      </c>
      <c r="N131" s="186">
        <v>10</v>
      </c>
      <c r="O131" s="124">
        <v>5</v>
      </c>
      <c r="P131" s="60">
        <v>0</v>
      </c>
      <c r="Q131" s="126">
        <v>0</v>
      </c>
      <c r="R131" s="60">
        <v>0</v>
      </c>
      <c r="S131" s="126">
        <v>0</v>
      </c>
      <c r="T131" s="60">
        <v>0</v>
      </c>
      <c r="U131" s="186">
        <v>0</v>
      </c>
      <c r="V131" s="186">
        <v>0</v>
      </c>
      <c r="W131" s="186">
        <v>27</v>
      </c>
      <c r="X131" s="125">
        <v>7</v>
      </c>
      <c r="Y131" s="186">
        <v>36</v>
      </c>
      <c r="Z131" s="186">
        <v>30</v>
      </c>
      <c r="AA131" s="186">
        <v>14</v>
      </c>
      <c r="AB131" s="186">
        <v>27</v>
      </c>
      <c r="AC131" s="186">
        <v>7</v>
      </c>
      <c r="AD131" s="186">
        <v>16</v>
      </c>
      <c r="AE131" s="186">
        <v>16</v>
      </c>
      <c r="AF131" s="186">
        <v>19</v>
      </c>
      <c r="AG131" s="186">
        <v>19</v>
      </c>
      <c r="AH131" s="186">
        <v>13</v>
      </c>
      <c r="AI131" s="186">
        <v>9</v>
      </c>
      <c r="AJ131" s="186">
        <v>29</v>
      </c>
      <c r="AK131" s="269">
        <v>15</v>
      </c>
      <c r="AL131" s="186">
        <v>13</v>
      </c>
      <c r="AM131" s="186">
        <v>26</v>
      </c>
      <c r="AN131" s="186">
        <v>23</v>
      </c>
      <c r="AO131" s="186">
        <v>32</v>
      </c>
      <c r="AP131" s="186">
        <v>31</v>
      </c>
      <c r="AQ131" s="186">
        <v>22</v>
      </c>
      <c r="AR131" s="186">
        <v>7</v>
      </c>
      <c r="AS131" s="186">
        <v>28</v>
      </c>
      <c r="AT131" s="186">
        <v>20</v>
      </c>
      <c r="AU131" s="186">
        <v>10</v>
      </c>
      <c r="AV131" s="186">
        <v>18</v>
      </c>
      <c r="AW131" s="269">
        <v>14</v>
      </c>
      <c r="AX131" s="186">
        <v>12</v>
      </c>
      <c r="AY131" s="186">
        <v>20</v>
      </c>
      <c r="AZ131" s="186">
        <v>19</v>
      </c>
      <c r="BA131" s="186">
        <v>15</v>
      </c>
      <c r="BB131" s="186">
        <v>21</v>
      </c>
      <c r="BC131" s="186">
        <v>13</v>
      </c>
      <c r="BD131" s="186">
        <v>25</v>
      </c>
      <c r="BE131" s="186">
        <v>11</v>
      </c>
      <c r="BF131" s="186">
        <v>20</v>
      </c>
      <c r="BG131" s="186">
        <v>13</v>
      </c>
      <c r="BH131" s="125">
        <v>9</v>
      </c>
      <c r="BI131" s="186">
        <v>15</v>
      </c>
      <c r="BJ131" s="186">
        <v>0</v>
      </c>
      <c r="BK131" s="186">
        <v>0</v>
      </c>
      <c r="BL131" s="186">
        <v>6</v>
      </c>
      <c r="BM131" s="186">
        <v>1</v>
      </c>
      <c r="BN131" s="186">
        <v>12</v>
      </c>
      <c r="BO131" s="186">
        <v>46</v>
      </c>
      <c r="BP131" s="186">
        <v>25</v>
      </c>
      <c r="BQ131" s="186">
        <v>8</v>
      </c>
      <c r="BR131" s="186">
        <v>14</v>
      </c>
      <c r="BS131" s="186"/>
      <c r="BT131" s="186"/>
      <c r="BU131" s="53">
        <f t="shared" si="246"/>
        <v>-10</v>
      </c>
      <c r="BV131" s="26">
        <f t="shared" si="246"/>
        <v>-16</v>
      </c>
      <c r="BW131" s="26">
        <f t="shared" si="246"/>
        <v>-7</v>
      </c>
      <c r="BX131" s="26">
        <f t="shared" si="246"/>
        <v>-7</v>
      </c>
      <c r="BY131" s="26">
        <f t="shared" si="246"/>
        <v>-10</v>
      </c>
      <c r="BZ131" s="26">
        <f t="shared" si="246"/>
        <v>-16</v>
      </c>
      <c r="CA131" s="26">
        <f t="shared" si="246"/>
        <v>-6</v>
      </c>
      <c r="CB131" s="26">
        <f t="shared" si="246"/>
        <v>-14</v>
      </c>
      <c r="CC131" s="26">
        <f t="shared" si="246"/>
        <v>24</v>
      </c>
      <c r="CD131" s="54">
        <f t="shared" si="246"/>
        <v>-2</v>
      </c>
      <c r="CE131" s="191"/>
    </row>
    <row r="132" spans="1:83" x14ac:dyDescent="0.25">
      <c r="A132" s="4"/>
      <c r="B132" s="61" t="s">
        <v>58</v>
      </c>
      <c r="C132" s="124"/>
      <c r="D132" s="60"/>
      <c r="E132" s="60"/>
      <c r="F132" s="60"/>
      <c r="G132" s="60"/>
      <c r="H132" s="60"/>
      <c r="I132" s="60"/>
      <c r="J132" s="60"/>
      <c r="K132" s="60"/>
      <c r="L132" s="60"/>
      <c r="M132" s="60"/>
      <c r="N132" s="186"/>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86"/>
      <c r="AK132" s="269"/>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25"/>
      <c r="BI132" s="186"/>
      <c r="BJ132" s="186"/>
      <c r="BK132" s="186"/>
      <c r="BL132" s="186"/>
      <c r="BM132" s="186"/>
      <c r="BN132" s="186"/>
      <c r="BO132" s="186"/>
      <c r="BP132" s="186"/>
      <c r="BQ132" s="186"/>
      <c r="BR132" s="186"/>
      <c r="BS132" s="186"/>
      <c r="BT132" s="186"/>
      <c r="BU132" s="53">
        <f t="shared" si="246"/>
        <v>0</v>
      </c>
      <c r="BV132" s="26">
        <f t="shared" si="246"/>
        <v>0</v>
      </c>
      <c r="BW132" s="26">
        <f t="shared" si="246"/>
        <v>0</v>
      </c>
      <c r="BX132" s="26">
        <f t="shared" si="246"/>
        <v>0</v>
      </c>
      <c r="BY132" s="26">
        <f t="shared" si="246"/>
        <v>0</v>
      </c>
      <c r="BZ132" s="26">
        <f t="shared" si="246"/>
        <v>0</v>
      </c>
      <c r="CA132" s="26">
        <f t="shared" si="246"/>
        <v>0</v>
      </c>
      <c r="CB132" s="26">
        <f t="shared" si="246"/>
        <v>0</v>
      </c>
      <c r="CC132" s="26">
        <f t="shared" si="246"/>
        <v>0</v>
      </c>
      <c r="CD132" s="54">
        <f t="shared" si="246"/>
        <v>0</v>
      </c>
      <c r="CE132" s="191"/>
    </row>
    <row r="133" spans="1:83" x14ac:dyDescent="0.25">
      <c r="A133" s="4"/>
      <c r="B133" s="61" t="s">
        <v>51</v>
      </c>
      <c r="C133" s="124"/>
      <c r="D133" s="60"/>
      <c r="E133" s="60"/>
      <c r="F133" s="60"/>
      <c r="G133" s="60"/>
      <c r="H133" s="60"/>
      <c r="I133" s="60"/>
      <c r="J133" s="60"/>
      <c r="K133" s="60"/>
      <c r="L133" s="60"/>
      <c r="M133" s="60"/>
      <c r="N133" s="186"/>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86"/>
      <c r="AK133" s="269"/>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25"/>
      <c r="BI133" s="186"/>
      <c r="BJ133" s="186"/>
      <c r="BK133" s="186"/>
      <c r="BL133" s="186"/>
      <c r="BM133" s="186"/>
      <c r="BN133" s="186"/>
      <c r="BO133" s="186"/>
      <c r="BP133" s="186"/>
      <c r="BQ133" s="186"/>
      <c r="BR133" s="186"/>
      <c r="BS133" s="186"/>
      <c r="BT133" s="186"/>
      <c r="BU133" s="53">
        <f t="shared" si="246"/>
        <v>0</v>
      </c>
      <c r="BV133" s="26">
        <f t="shared" si="246"/>
        <v>0</v>
      </c>
      <c r="BW133" s="26">
        <f t="shared" si="246"/>
        <v>0</v>
      </c>
      <c r="BX133" s="26">
        <f t="shared" si="246"/>
        <v>0</v>
      </c>
      <c r="BY133" s="26">
        <f t="shared" si="246"/>
        <v>0</v>
      </c>
      <c r="BZ133" s="26">
        <f t="shared" si="246"/>
        <v>0</v>
      </c>
      <c r="CA133" s="26">
        <f t="shared" si="246"/>
        <v>0</v>
      </c>
      <c r="CB133" s="26">
        <f t="shared" si="246"/>
        <v>0</v>
      </c>
      <c r="CC133" s="26">
        <f t="shared" si="246"/>
        <v>0</v>
      </c>
      <c r="CD133" s="54">
        <f t="shared" si="246"/>
        <v>0</v>
      </c>
      <c r="CE133" s="191"/>
    </row>
    <row r="134" spans="1:83" ht="15.75" thickBot="1" x14ac:dyDescent="0.3">
      <c r="A134" s="4"/>
      <c r="B134" s="80" t="s">
        <v>46</v>
      </c>
      <c r="C134" s="124">
        <v>562</v>
      </c>
      <c r="D134" s="60">
        <v>1017</v>
      </c>
      <c r="E134" s="60">
        <v>2455</v>
      </c>
      <c r="F134" s="60">
        <v>1172</v>
      </c>
      <c r="G134" s="60">
        <v>1026</v>
      </c>
      <c r="H134" s="60">
        <v>1340</v>
      </c>
      <c r="I134" s="60">
        <v>1609</v>
      </c>
      <c r="J134" s="60">
        <v>1755</v>
      </c>
      <c r="K134" s="60">
        <v>575</v>
      </c>
      <c r="L134" s="60">
        <v>358</v>
      </c>
      <c r="M134" s="60">
        <v>620</v>
      </c>
      <c r="N134" s="186">
        <v>678</v>
      </c>
      <c r="O134" s="124">
        <v>353</v>
      </c>
      <c r="P134" s="60">
        <v>0</v>
      </c>
      <c r="Q134" s="126">
        <f>SUM(Q129:Q133)</f>
        <v>0</v>
      </c>
      <c r="R134" s="60">
        <v>0</v>
      </c>
      <c r="S134" s="126">
        <v>0</v>
      </c>
      <c r="T134" s="60">
        <v>0</v>
      </c>
      <c r="U134" s="186">
        <v>0</v>
      </c>
      <c r="V134" s="186">
        <v>0</v>
      </c>
      <c r="W134" s="186">
        <f>SUM(W129:W131)</f>
        <v>27</v>
      </c>
      <c r="X134" s="125">
        <f>SUM(X129:X131)</f>
        <v>7</v>
      </c>
      <c r="Y134" s="186">
        <f t="shared" ref="Y134:AO134" si="247">SUM(Y129:Y131)</f>
        <v>36</v>
      </c>
      <c r="Z134" s="186">
        <f t="shared" si="247"/>
        <v>30</v>
      </c>
      <c r="AA134" s="186">
        <f t="shared" si="247"/>
        <v>14</v>
      </c>
      <c r="AB134" s="186">
        <f t="shared" si="247"/>
        <v>27</v>
      </c>
      <c r="AC134" s="186">
        <f t="shared" si="247"/>
        <v>7</v>
      </c>
      <c r="AD134" s="186">
        <f t="shared" si="247"/>
        <v>16</v>
      </c>
      <c r="AE134" s="186">
        <f t="shared" si="247"/>
        <v>287</v>
      </c>
      <c r="AF134" s="186">
        <f t="shared" si="247"/>
        <v>651</v>
      </c>
      <c r="AG134" s="186">
        <f t="shared" si="247"/>
        <v>1862</v>
      </c>
      <c r="AH134" s="186">
        <f t="shared" si="247"/>
        <v>797</v>
      </c>
      <c r="AI134" s="186">
        <f t="shared" si="247"/>
        <v>515</v>
      </c>
      <c r="AJ134" s="186">
        <f t="shared" si="247"/>
        <v>321</v>
      </c>
      <c r="AK134" s="269">
        <f t="shared" si="247"/>
        <v>422</v>
      </c>
      <c r="AL134" s="186">
        <f t="shared" si="247"/>
        <v>482</v>
      </c>
      <c r="AM134" s="186">
        <f t="shared" si="247"/>
        <v>394</v>
      </c>
      <c r="AN134" s="186">
        <f t="shared" si="247"/>
        <v>497</v>
      </c>
      <c r="AO134" s="186">
        <f t="shared" si="247"/>
        <v>700</v>
      </c>
      <c r="AP134" s="186">
        <v>1012</v>
      </c>
      <c r="AQ134" s="186">
        <v>1204</v>
      </c>
      <c r="AR134" s="186">
        <v>1234</v>
      </c>
      <c r="AS134" s="186">
        <v>1178</v>
      </c>
      <c r="AT134" s="186">
        <v>1225</v>
      </c>
      <c r="AU134" s="186">
        <v>626</v>
      </c>
      <c r="AV134" s="186">
        <v>221</v>
      </c>
      <c r="AW134" s="269">
        <v>416</v>
      </c>
      <c r="AX134" s="186">
        <v>247</v>
      </c>
      <c r="AY134" s="186">
        <v>273</v>
      </c>
      <c r="AZ134" s="186">
        <v>605</v>
      </c>
      <c r="BA134" s="186">
        <v>1891</v>
      </c>
      <c r="BB134" s="186">
        <v>894</v>
      </c>
      <c r="BC134" s="186">
        <v>1013</v>
      </c>
      <c r="BD134" s="186">
        <v>1261</v>
      </c>
      <c r="BE134" s="186">
        <v>734</v>
      </c>
      <c r="BF134" s="186">
        <v>1087</v>
      </c>
      <c r="BG134" s="186">
        <v>526</v>
      </c>
      <c r="BH134" s="125">
        <v>273</v>
      </c>
      <c r="BI134" s="186">
        <v>140</v>
      </c>
      <c r="BJ134" s="186">
        <v>0</v>
      </c>
      <c r="BK134" s="186">
        <v>0</v>
      </c>
      <c r="BL134" s="186">
        <v>93</v>
      </c>
      <c r="BM134" s="186">
        <v>146</v>
      </c>
      <c r="BN134" s="186">
        <v>194</v>
      </c>
      <c r="BO134" s="186">
        <v>584</v>
      </c>
      <c r="BP134" s="186">
        <v>810</v>
      </c>
      <c r="BQ134" s="186">
        <v>587</v>
      </c>
      <c r="BR134" s="156">
        <v>416</v>
      </c>
      <c r="BS134" s="156"/>
      <c r="BT134" s="156"/>
      <c r="BU134" s="53">
        <f t="shared" si="246"/>
        <v>-209</v>
      </c>
      <c r="BV134" s="26">
        <f t="shared" si="246"/>
        <v>-1017</v>
      </c>
      <c r="BW134" s="26">
        <f t="shared" si="246"/>
        <v>-2455</v>
      </c>
      <c r="BX134" s="26">
        <f t="shared" si="246"/>
        <v>-1172</v>
      </c>
      <c r="BY134" s="26">
        <f t="shared" si="246"/>
        <v>-1026</v>
      </c>
      <c r="BZ134" s="26">
        <f t="shared" si="246"/>
        <v>-1340</v>
      </c>
      <c r="CA134" s="26">
        <f t="shared" si="246"/>
        <v>-1609</v>
      </c>
      <c r="CB134" s="26">
        <f t="shared" si="246"/>
        <v>-1755</v>
      </c>
      <c r="CC134" s="26">
        <f t="shared" si="246"/>
        <v>-548</v>
      </c>
      <c r="CD134" s="54">
        <f t="shared" si="246"/>
        <v>-351</v>
      </c>
      <c r="CE134" s="191"/>
    </row>
    <row r="135" spans="1:83" x14ac:dyDescent="0.25">
      <c r="A135" s="4">
        <v>19</v>
      </c>
      <c r="B135" s="52" t="s">
        <v>24</v>
      </c>
      <c r="C135" s="776"/>
      <c r="D135" s="777"/>
      <c r="E135" s="777"/>
      <c r="F135" s="777"/>
      <c r="G135" s="777"/>
      <c r="H135" s="778"/>
      <c r="I135" s="777"/>
      <c r="J135" s="778"/>
      <c r="K135" s="777"/>
      <c r="L135" s="778"/>
      <c r="M135" s="778"/>
      <c r="N135" s="779"/>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86"/>
      <c r="AK135" s="269"/>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25"/>
      <c r="BI135" s="186"/>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c r="CE135" s="191"/>
    </row>
    <row r="136" spans="1:83" x14ac:dyDescent="0.25">
      <c r="A136" s="4"/>
      <c r="B136" s="61" t="s">
        <v>41</v>
      </c>
      <c r="C136" s="780">
        <v>4378</v>
      </c>
      <c r="D136" s="781">
        <v>5523</v>
      </c>
      <c r="E136" s="781">
        <v>7164</v>
      </c>
      <c r="F136" s="781">
        <v>6041</v>
      </c>
      <c r="G136" s="781">
        <v>5854</v>
      </c>
      <c r="H136" s="782">
        <v>5802</v>
      </c>
      <c r="I136" s="781">
        <v>6290</v>
      </c>
      <c r="J136" s="782">
        <v>7108</v>
      </c>
      <c r="K136" s="781">
        <v>4490</v>
      </c>
      <c r="L136" s="782">
        <v>2590</v>
      </c>
      <c r="M136" s="782">
        <v>2119</v>
      </c>
      <c r="N136" s="783">
        <v>3299</v>
      </c>
      <c r="O136" s="124">
        <v>3253</v>
      </c>
      <c r="P136" s="60">
        <v>1002</v>
      </c>
      <c r="Q136" s="126">
        <v>906</v>
      </c>
      <c r="R136" s="60">
        <v>975</v>
      </c>
      <c r="S136" s="126">
        <v>989</v>
      </c>
      <c r="T136" s="60">
        <v>1294</v>
      </c>
      <c r="U136" s="186">
        <v>1471</v>
      </c>
      <c r="V136" s="186">
        <v>1621</v>
      </c>
      <c r="W136" s="186">
        <v>1917</v>
      </c>
      <c r="X136" s="125">
        <v>1501</v>
      </c>
      <c r="Y136" s="186">
        <v>1366</v>
      </c>
      <c r="Z136" s="186">
        <v>1336</v>
      </c>
      <c r="AA136" s="186">
        <v>1454</v>
      </c>
      <c r="AB136" s="186">
        <v>1436</v>
      </c>
      <c r="AC136" s="186">
        <v>1669</v>
      </c>
      <c r="AD136" s="186">
        <v>2711</v>
      </c>
      <c r="AE136" s="186">
        <v>3016</v>
      </c>
      <c r="AF136" s="186">
        <v>3948</v>
      </c>
      <c r="AG136" s="186">
        <v>5159</v>
      </c>
      <c r="AH136" s="186">
        <v>5205</v>
      </c>
      <c r="AI136" s="186">
        <v>4929</v>
      </c>
      <c r="AJ136" s="186">
        <v>4630</v>
      </c>
      <c r="AK136" s="269">
        <v>4660</v>
      </c>
      <c r="AL136" s="186">
        <v>4747</v>
      </c>
      <c r="AM136" s="186">
        <v>4764</v>
      </c>
      <c r="AN136" s="186">
        <v>4384</v>
      </c>
      <c r="AO136" s="186">
        <v>3710</v>
      </c>
      <c r="AP136" s="186">
        <v>4191</v>
      </c>
      <c r="AQ136" s="186">
        <v>4854</v>
      </c>
      <c r="AR136" s="186">
        <v>4960</v>
      </c>
      <c r="AS136" s="186">
        <v>5083</v>
      </c>
      <c r="AT136" s="186">
        <v>5362</v>
      </c>
      <c r="AU136" s="186">
        <v>4970</v>
      </c>
      <c r="AV136" s="186">
        <v>4385</v>
      </c>
      <c r="AW136" s="269">
        <v>4279</v>
      </c>
      <c r="AX136" s="186">
        <v>4457</v>
      </c>
      <c r="AY136" s="186">
        <v>4694</v>
      </c>
      <c r="AZ136" s="186">
        <v>4900</v>
      </c>
      <c r="BA136" s="186">
        <v>5134</v>
      </c>
      <c r="BB136" s="186">
        <v>4723</v>
      </c>
      <c r="BC136" s="186">
        <v>4720</v>
      </c>
      <c r="BD136" s="186">
        <v>4754</v>
      </c>
      <c r="BE136" s="186">
        <v>4633</v>
      </c>
      <c r="BF136" s="186">
        <v>4642</v>
      </c>
      <c r="BG136" s="186">
        <v>4199</v>
      </c>
      <c r="BH136" s="125">
        <v>3687</v>
      </c>
      <c r="BI136" s="186">
        <v>2503</v>
      </c>
      <c r="BJ136" s="186">
        <v>1035</v>
      </c>
      <c r="BK136" s="186">
        <v>665</v>
      </c>
      <c r="BL136" s="186">
        <v>1355</v>
      </c>
      <c r="BM136" s="186">
        <v>2268</v>
      </c>
      <c r="BN136" s="186">
        <v>1927</v>
      </c>
      <c r="BO136" s="186">
        <v>2302</v>
      </c>
      <c r="BP136" s="186">
        <v>2305</v>
      </c>
      <c r="BQ136" s="186">
        <v>2143</v>
      </c>
      <c r="BR136" s="156">
        <v>1787</v>
      </c>
      <c r="BS136" s="156"/>
      <c r="BT136" s="156"/>
      <c r="BU136" s="53">
        <f t="shared" ref="BU136:CD141" si="248">O136-C136</f>
        <v>-1125</v>
      </c>
      <c r="BV136" s="26">
        <f t="shared" si="248"/>
        <v>-4521</v>
      </c>
      <c r="BW136" s="26">
        <f t="shared" si="248"/>
        <v>-6258</v>
      </c>
      <c r="BX136" s="26">
        <f t="shared" si="248"/>
        <v>-5066</v>
      </c>
      <c r="BY136" s="26">
        <f t="shared" si="248"/>
        <v>-4865</v>
      </c>
      <c r="BZ136" s="26">
        <f t="shared" si="248"/>
        <v>-4508</v>
      </c>
      <c r="CA136" s="26">
        <f t="shared" si="248"/>
        <v>-4819</v>
      </c>
      <c r="CB136" s="26">
        <f t="shared" si="248"/>
        <v>-5487</v>
      </c>
      <c r="CC136" s="26">
        <f t="shared" si="248"/>
        <v>-2573</v>
      </c>
      <c r="CD136" s="54">
        <f t="shared" si="248"/>
        <v>-1089</v>
      </c>
      <c r="CE136" s="191"/>
    </row>
    <row r="137" spans="1:83" x14ac:dyDescent="0.25">
      <c r="A137" s="4"/>
      <c r="B137" s="61" t="s">
        <v>42</v>
      </c>
      <c r="C137" s="780">
        <v>801</v>
      </c>
      <c r="D137" s="781">
        <v>1265</v>
      </c>
      <c r="E137" s="781">
        <v>2151</v>
      </c>
      <c r="F137" s="781">
        <v>1799</v>
      </c>
      <c r="G137" s="781">
        <v>1736</v>
      </c>
      <c r="H137" s="782">
        <v>1711</v>
      </c>
      <c r="I137" s="781">
        <v>1855</v>
      </c>
      <c r="J137" s="782">
        <v>2050</v>
      </c>
      <c r="K137" s="781">
        <v>1147</v>
      </c>
      <c r="L137" s="782">
        <v>509</v>
      </c>
      <c r="M137" s="782">
        <v>210</v>
      </c>
      <c r="N137" s="783">
        <v>363</v>
      </c>
      <c r="O137" s="124">
        <v>444</v>
      </c>
      <c r="P137" s="60">
        <v>337</v>
      </c>
      <c r="Q137" s="126">
        <v>293</v>
      </c>
      <c r="R137" s="60">
        <v>320</v>
      </c>
      <c r="S137" s="126">
        <v>357</v>
      </c>
      <c r="T137" s="60">
        <v>408</v>
      </c>
      <c r="U137" s="186">
        <v>474</v>
      </c>
      <c r="V137" s="186">
        <v>429</v>
      </c>
      <c r="W137" s="186">
        <v>367</v>
      </c>
      <c r="X137" s="125">
        <v>310</v>
      </c>
      <c r="Y137" s="186">
        <v>334</v>
      </c>
      <c r="Z137" s="186">
        <v>348</v>
      </c>
      <c r="AA137" s="186">
        <v>326</v>
      </c>
      <c r="AB137" s="186">
        <v>327</v>
      </c>
      <c r="AC137" s="186">
        <v>419</v>
      </c>
      <c r="AD137" s="186">
        <v>717</v>
      </c>
      <c r="AE137" s="186">
        <v>731</v>
      </c>
      <c r="AF137" s="186">
        <v>858</v>
      </c>
      <c r="AG137" s="186">
        <v>1619</v>
      </c>
      <c r="AH137" s="186">
        <v>2021</v>
      </c>
      <c r="AI137" s="186">
        <v>1841</v>
      </c>
      <c r="AJ137" s="186">
        <v>1274</v>
      </c>
      <c r="AK137" s="269">
        <v>971</v>
      </c>
      <c r="AL137" s="186">
        <v>912</v>
      </c>
      <c r="AM137" s="186">
        <v>938</v>
      </c>
      <c r="AN137" s="186">
        <v>919</v>
      </c>
      <c r="AO137" s="186">
        <v>1089</v>
      </c>
      <c r="AP137" s="186">
        <v>1630</v>
      </c>
      <c r="AQ137" s="186">
        <v>2768</v>
      </c>
      <c r="AR137" s="186">
        <v>3002</v>
      </c>
      <c r="AS137" s="186">
        <v>3280</v>
      </c>
      <c r="AT137" s="186">
        <v>3502</v>
      </c>
      <c r="AU137" s="186">
        <v>2829</v>
      </c>
      <c r="AV137" s="186">
        <v>2101</v>
      </c>
      <c r="AW137" s="269">
        <v>1633</v>
      </c>
      <c r="AX137" s="186">
        <v>1460</v>
      </c>
      <c r="AY137" s="186">
        <v>1340</v>
      </c>
      <c r="AZ137" s="186">
        <v>1582</v>
      </c>
      <c r="BA137" s="186">
        <v>2737</v>
      </c>
      <c r="BB137" s="186">
        <v>2872</v>
      </c>
      <c r="BC137" s="186">
        <v>2848</v>
      </c>
      <c r="BD137" s="186">
        <v>3199</v>
      </c>
      <c r="BE137" s="186">
        <v>3282</v>
      </c>
      <c r="BF137" s="186">
        <v>3000</v>
      </c>
      <c r="BG137" s="186">
        <v>2482</v>
      </c>
      <c r="BH137" s="125">
        <v>1687</v>
      </c>
      <c r="BI137" s="186">
        <v>902</v>
      </c>
      <c r="BJ137" s="186">
        <v>385</v>
      </c>
      <c r="BK137" s="186">
        <v>303</v>
      </c>
      <c r="BL137" s="186">
        <v>334</v>
      </c>
      <c r="BM137" s="186">
        <v>465</v>
      </c>
      <c r="BN137" s="186">
        <v>509</v>
      </c>
      <c r="BO137" s="186">
        <v>508</v>
      </c>
      <c r="BP137" s="186">
        <v>910</v>
      </c>
      <c r="BQ137" s="186">
        <v>1473</v>
      </c>
      <c r="BR137" s="156">
        <v>1167</v>
      </c>
      <c r="BS137" s="156"/>
      <c r="BT137" s="156"/>
      <c r="BU137" s="53">
        <f t="shared" si="248"/>
        <v>-357</v>
      </c>
      <c r="BV137" s="26">
        <f t="shared" si="248"/>
        <v>-928</v>
      </c>
      <c r="BW137" s="26">
        <f t="shared" si="248"/>
        <v>-1858</v>
      </c>
      <c r="BX137" s="26">
        <f t="shared" si="248"/>
        <v>-1479</v>
      </c>
      <c r="BY137" s="26">
        <f t="shared" si="248"/>
        <v>-1379</v>
      </c>
      <c r="BZ137" s="26">
        <f t="shared" si="248"/>
        <v>-1303</v>
      </c>
      <c r="CA137" s="26">
        <f t="shared" si="248"/>
        <v>-1381</v>
      </c>
      <c r="CB137" s="26">
        <f t="shared" si="248"/>
        <v>-1621</v>
      </c>
      <c r="CC137" s="26">
        <f t="shared" si="248"/>
        <v>-780</v>
      </c>
      <c r="CD137" s="54">
        <f t="shared" si="248"/>
        <v>-199</v>
      </c>
      <c r="CE137" s="191"/>
    </row>
    <row r="138" spans="1:83" x14ac:dyDescent="0.25">
      <c r="A138" s="4"/>
      <c r="B138" s="61" t="s">
        <v>43</v>
      </c>
      <c r="C138" s="780">
        <v>383</v>
      </c>
      <c r="D138" s="781">
        <v>316</v>
      </c>
      <c r="E138" s="781">
        <v>315</v>
      </c>
      <c r="F138" s="781">
        <v>315</v>
      </c>
      <c r="G138" s="781">
        <v>380</v>
      </c>
      <c r="H138" s="782">
        <v>337</v>
      </c>
      <c r="I138" s="781">
        <v>265</v>
      </c>
      <c r="J138" s="782">
        <v>311</v>
      </c>
      <c r="K138" s="781">
        <v>221</v>
      </c>
      <c r="L138" s="782">
        <v>254</v>
      </c>
      <c r="M138" s="782">
        <v>282</v>
      </c>
      <c r="N138" s="783">
        <v>276</v>
      </c>
      <c r="O138" s="124">
        <v>187</v>
      </c>
      <c r="P138" s="60">
        <v>50</v>
      </c>
      <c r="Q138" s="126">
        <v>56</v>
      </c>
      <c r="R138" s="60">
        <v>68</v>
      </c>
      <c r="S138" s="126">
        <v>62</v>
      </c>
      <c r="T138" s="60">
        <v>71</v>
      </c>
      <c r="U138" s="186">
        <v>110</v>
      </c>
      <c r="V138" s="186">
        <v>145</v>
      </c>
      <c r="W138" s="186">
        <v>208</v>
      </c>
      <c r="X138" s="125">
        <v>209</v>
      </c>
      <c r="Y138" s="186">
        <v>212</v>
      </c>
      <c r="Z138" s="186">
        <v>212</v>
      </c>
      <c r="AA138" s="186">
        <v>192</v>
      </c>
      <c r="AB138" s="186">
        <v>168</v>
      </c>
      <c r="AC138" s="186">
        <v>160</v>
      </c>
      <c r="AD138" s="186">
        <v>121</v>
      </c>
      <c r="AE138" s="186">
        <v>136</v>
      </c>
      <c r="AF138" s="186">
        <v>127</v>
      </c>
      <c r="AG138" s="186">
        <v>138</v>
      </c>
      <c r="AH138" s="186">
        <v>145</v>
      </c>
      <c r="AI138" s="186">
        <v>140</v>
      </c>
      <c r="AJ138" s="186">
        <v>137</v>
      </c>
      <c r="AK138" s="269">
        <v>138</v>
      </c>
      <c r="AL138" s="186">
        <v>138</v>
      </c>
      <c r="AM138" s="186">
        <v>136</v>
      </c>
      <c r="AN138" s="186">
        <v>140</v>
      </c>
      <c r="AO138" s="186">
        <v>124</v>
      </c>
      <c r="AP138" s="186">
        <v>130</v>
      </c>
      <c r="AQ138" s="186">
        <v>138</v>
      </c>
      <c r="AR138" s="186">
        <v>164</v>
      </c>
      <c r="AS138" s="186">
        <v>151</v>
      </c>
      <c r="AT138" s="186">
        <v>161</v>
      </c>
      <c r="AU138" s="186">
        <v>173</v>
      </c>
      <c r="AV138" s="186">
        <v>172</v>
      </c>
      <c r="AW138" s="269">
        <v>158</v>
      </c>
      <c r="AX138" s="186">
        <v>161</v>
      </c>
      <c r="AY138" s="186">
        <v>159</v>
      </c>
      <c r="AZ138" s="186">
        <v>166</v>
      </c>
      <c r="BA138" s="186">
        <v>156</v>
      </c>
      <c r="BB138" s="186">
        <v>156</v>
      </c>
      <c r="BC138" s="186">
        <v>171</v>
      </c>
      <c r="BD138" s="186">
        <v>159</v>
      </c>
      <c r="BE138" s="186">
        <v>154</v>
      </c>
      <c r="BF138" s="186">
        <v>153</v>
      </c>
      <c r="BG138" s="186">
        <v>153</v>
      </c>
      <c r="BH138" s="125">
        <v>137</v>
      </c>
      <c r="BI138" s="186">
        <v>81</v>
      </c>
      <c r="BJ138" s="186">
        <v>79</v>
      </c>
      <c r="BK138" s="186">
        <v>43</v>
      </c>
      <c r="BL138" s="186">
        <v>49</v>
      </c>
      <c r="BM138" s="186">
        <v>91</v>
      </c>
      <c r="BN138" s="186">
        <v>105</v>
      </c>
      <c r="BO138" s="186">
        <v>170</v>
      </c>
      <c r="BP138" s="186">
        <v>155</v>
      </c>
      <c r="BQ138" s="186">
        <v>112</v>
      </c>
      <c r="BR138" s="156">
        <v>96</v>
      </c>
      <c r="BS138" s="156"/>
      <c r="BT138" s="156"/>
      <c r="BU138" s="53">
        <f t="shared" si="248"/>
        <v>-196</v>
      </c>
      <c r="BV138" s="26">
        <f t="shared" si="248"/>
        <v>-266</v>
      </c>
      <c r="BW138" s="26">
        <f t="shared" si="248"/>
        <v>-259</v>
      </c>
      <c r="BX138" s="26">
        <f t="shared" si="248"/>
        <v>-247</v>
      </c>
      <c r="BY138" s="26">
        <f t="shared" si="248"/>
        <v>-318</v>
      </c>
      <c r="BZ138" s="26">
        <f t="shared" si="248"/>
        <v>-266</v>
      </c>
      <c r="CA138" s="26">
        <f t="shared" si="248"/>
        <v>-155</v>
      </c>
      <c r="CB138" s="26">
        <f t="shared" si="248"/>
        <v>-166</v>
      </c>
      <c r="CC138" s="26">
        <f t="shared" si="248"/>
        <v>-13</v>
      </c>
      <c r="CD138" s="54">
        <f t="shared" si="248"/>
        <v>-45</v>
      </c>
      <c r="CE138" s="191"/>
    </row>
    <row r="139" spans="1:83" x14ac:dyDescent="0.25">
      <c r="A139" s="4"/>
      <c r="B139" s="61" t="s">
        <v>52</v>
      </c>
      <c r="C139" s="780">
        <v>23</v>
      </c>
      <c r="D139" s="781">
        <v>17</v>
      </c>
      <c r="E139" s="781">
        <v>20</v>
      </c>
      <c r="F139" s="781">
        <v>22</v>
      </c>
      <c r="G139" s="781">
        <v>25</v>
      </c>
      <c r="H139" s="782">
        <v>29</v>
      </c>
      <c r="I139" s="781">
        <v>27</v>
      </c>
      <c r="J139" s="782">
        <v>23</v>
      </c>
      <c r="K139" s="781">
        <v>16</v>
      </c>
      <c r="L139" s="782">
        <v>20</v>
      </c>
      <c r="M139" s="782">
        <v>20</v>
      </c>
      <c r="N139" s="783">
        <v>15</v>
      </c>
      <c r="O139" s="124">
        <v>13</v>
      </c>
      <c r="P139" s="60">
        <v>6</v>
      </c>
      <c r="Q139" s="126">
        <v>7</v>
      </c>
      <c r="R139" s="60">
        <v>10</v>
      </c>
      <c r="S139" s="126">
        <v>9</v>
      </c>
      <c r="T139" s="60">
        <v>9</v>
      </c>
      <c r="U139" s="186">
        <v>8</v>
      </c>
      <c r="V139" s="186">
        <v>13</v>
      </c>
      <c r="W139" s="186">
        <v>17</v>
      </c>
      <c r="X139" s="125">
        <v>15</v>
      </c>
      <c r="Y139" s="186">
        <v>19</v>
      </c>
      <c r="Z139" s="186">
        <v>19</v>
      </c>
      <c r="AA139" s="186">
        <v>16</v>
      </c>
      <c r="AB139" s="186">
        <v>14</v>
      </c>
      <c r="AC139" s="186">
        <v>15</v>
      </c>
      <c r="AD139" s="186">
        <v>10</v>
      </c>
      <c r="AE139" s="186">
        <v>12</v>
      </c>
      <c r="AF139" s="186">
        <v>11</v>
      </c>
      <c r="AG139" s="186">
        <v>8</v>
      </c>
      <c r="AH139" s="186">
        <v>8</v>
      </c>
      <c r="AI139" s="186">
        <v>10</v>
      </c>
      <c r="AJ139" s="186">
        <v>13</v>
      </c>
      <c r="AK139" s="269">
        <v>12</v>
      </c>
      <c r="AL139" s="186">
        <v>14</v>
      </c>
      <c r="AM139" s="186">
        <v>13</v>
      </c>
      <c r="AN139" s="186">
        <v>14</v>
      </c>
      <c r="AO139" s="186">
        <v>14</v>
      </c>
      <c r="AP139" s="186">
        <v>12</v>
      </c>
      <c r="AQ139" s="186">
        <v>12</v>
      </c>
      <c r="AR139" s="186">
        <v>12</v>
      </c>
      <c r="AS139" s="186">
        <v>11</v>
      </c>
      <c r="AT139" s="186">
        <v>11</v>
      </c>
      <c r="AU139" s="186">
        <v>8</v>
      </c>
      <c r="AV139" s="186">
        <v>5</v>
      </c>
      <c r="AW139" s="269">
        <v>5</v>
      </c>
      <c r="AX139" s="186">
        <v>6</v>
      </c>
      <c r="AY139" s="186">
        <v>5</v>
      </c>
      <c r="AZ139" s="186">
        <v>9</v>
      </c>
      <c r="BA139" s="186">
        <v>9</v>
      </c>
      <c r="BB139" s="186">
        <v>7</v>
      </c>
      <c r="BC139" s="186">
        <v>7</v>
      </c>
      <c r="BD139" s="186">
        <v>8</v>
      </c>
      <c r="BE139" s="186">
        <v>8</v>
      </c>
      <c r="BF139" s="186">
        <v>9</v>
      </c>
      <c r="BG139" s="186">
        <v>6</v>
      </c>
      <c r="BH139" s="125">
        <v>7</v>
      </c>
      <c r="BI139" s="186">
        <v>6</v>
      </c>
      <c r="BJ139" s="186">
        <v>0</v>
      </c>
      <c r="BK139" s="186">
        <v>1</v>
      </c>
      <c r="BL139" s="186">
        <v>1</v>
      </c>
      <c r="BM139" s="186">
        <v>1</v>
      </c>
      <c r="BN139" s="186">
        <v>1</v>
      </c>
      <c r="BO139" s="186">
        <v>7</v>
      </c>
      <c r="BP139" s="186">
        <v>6</v>
      </c>
      <c r="BQ139" s="186">
        <v>5</v>
      </c>
      <c r="BR139" s="156">
        <v>5</v>
      </c>
      <c r="BS139" s="156"/>
      <c r="BT139" s="156"/>
      <c r="BU139" s="53">
        <f t="shared" si="248"/>
        <v>-10</v>
      </c>
      <c r="BV139" s="26">
        <f t="shared" si="248"/>
        <v>-11</v>
      </c>
      <c r="BW139" s="26">
        <f t="shared" si="248"/>
        <v>-13</v>
      </c>
      <c r="BX139" s="26">
        <f t="shared" si="248"/>
        <v>-12</v>
      </c>
      <c r="BY139" s="26">
        <f t="shared" si="248"/>
        <v>-16</v>
      </c>
      <c r="BZ139" s="26">
        <f t="shared" si="248"/>
        <v>-20</v>
      </c>
      <c r="CA139" s="26">
        <f t="shared" si="248"/>
        <v>-19</v>
      </c>
      <c r="CB139" s="26">
        <f t="shared" si="248"/>
        <v>-10</v>
      </c>
      <c r="CC139" s="26">
        <f t="shared" si="248"/>
        <v>1</v>
      </c>
      <c r="CD139" s="54">
        <f t="shared" si="248"/>
        <v>-5</v>
      </c>
      <c r="CE139" s="191"/>
    </row>
    <row r="140" spans="1:83" ht="15.75" thickBot="1" x14ac:dyDescent="0.3">
      <c r="A140" s="4"/>
      <c r="B140" s="61" t="s">
        <v>51</v>
      </c>
      <c r="C140" s="784">
        <v>0</v>
      </c>
      <c r="D140" s="785">
        <v>0</v>
      </c>
      <c r="E140" s="785">
        <v>0</v>
      </c>
      <c r="F140" s="785">
        <v>0</v>
      </c>
      <c r="G140" s="785">
        <v>0</v>
      </c>
      <c r="H140" s="786">
        <v>0</v>
      </c>
      <c r="I140" s="785">
        <v>0</v>
      </c>
      <c r="J140" s="786">
        <v>0</v>
      </c>
      <c r="K140" s="785">
        <v>0</v>
      </c>
      <c r="L140" s="786">
        <v>0</v>
      </c>
      <c r="M140" s="786">
        <v>0</v>
      </c>
      <c r="N140" s="787">
        <v>0</v>
      </c>
      <c r="O140" s="788">
        <v>0</v>
      </c>
      <c r="P140" s="789">
        <v>10</v>
      </c>
      <c r="Q140" s="790">
        <v>9</v>
      </c>
      <c r="R140" s="789">
        <v>11</v>
      </c>
      <c r="S140" s="790">
        <v>11</v>
      </c>
      <c r="T140" s="789">
        <v>8</v>
      </c>
      <c r="U140" s="265">
        <v>10</v>
      </c>
      <c r="V140" s="265">
        <v>14</v>
      </c>
      <c r="W140" s="265">
        <v>20</v>
      </c>
      <c r="X140" s="282">
        <v>19</v>
      </c>
      <c r="Y140" s="265">
        <v>18</v>
      </c>
      <c r="Z140" s="265">
        <v>19</v>
      </c>
      <c r="AA140" s="265">
        <v>14</v>
      </c>
      <c r="AB140" s="265">
        <v>13</v>
      </c>
      <c r="AC140" s="265">
        <v>13</v>
      </c>
      <c r="AD140" s="265">
        <v>13</v>
      </c>
      <c r="AE140" s="186">
        <v>13</v>
      </c>
      <c r="AF140" s="186">
        <v>11</v>
      </c>
      <c r="AG140" s="265">
        <v>11</v>
      </c>
      <c r="AH140" s="265">
        <v>17</v>
      </c>
      <c r="AI140" s="265">
        <v>16</v>
      </c>
      <c r="AJ140" s="265">
        <v>14</v>
      </c>
      <c r="AK140" s="270">
        <v>12</v>
      </c>
      <c r="AL140" s="265">
        <v>18</v>
      </c>
      <c r="AM140" s="265">
        <v>14</v>
      </c>
      <c r="AN140" s="265">
        <v>18</v>
      </c>
      <c r="AO140" s="265">
        <v>19</v>
      </c>
      <c r="AP140" s="265">
        <v>14</v>
      </c>
      <c r="AQ140" s="265">
        <v>18</v>
      </c>
      <c r="AR140" s="265">
        <v>15</v>
      </c>
      <c r="AS140" s="265">
        <v>17</v>
      </c>
      <c r="AT140" s="265">
        <v>15</v>
      </c>
      <c r="AU140" s="265">
        <v>14</v>
      </c>
      <c r="AV140" s="265">
        <v>13</v>
      </c>
      <c r="AW140" s="270">
        <v>15</v>
      </c>
      <c r="AX140" s="265">
        <v>12</v>
      </c>
      <c r="AY140" s="265">
        <v>13</v>
      </c>
      <c r="AZ140" s="265">
        <v>15</v>
      </c>
      <c r="BA140" s="265">
        <v>14</v>
      </c>
      <c r="BB140" s="265">
        <v>13</v>
      </c>
      <c r="BC140" s="265">
        <v>14</v>
      </c>
      <c r="BD140" s="265">
        <v>12</v>
      </c>
      <c r="BE140" s="265">
        <v>10</v>
      </c>
      <c r="BF140" s="265">
        <v>10</v>
      </c>
      <c r="BG140" s="265">
        <v>13</v>
      </c>
      <c r="BH140" s="282">
        <v>9</v>
      </c>
      <c r="BI140" s="265">
        <v>2</v>
      </c>
      <c r="BJ140" s="265">
        <v>1</v>
      </c>
      <c r="BK140" s="265">
        <v>0</v>
      </c>
      <c r="BL140" s="265">
        <v>0</v>
      </c>
      <c r="BM140" s="265">
        <v>0</v>
      </c>
      <c r="BN140" s="265">
        <v>0</v>
      </c>
      <c r="BO140" s="265">
        <v>0</v>
      </c>
      <c r="BP140" s="265">
        <v>0</v>
      </c>
      <c r="BQ140" s="265">
        <v>0</v>
      </c>
      <c r="BR140" s="191">
        <v>0</v>
      </c>
      <c r="BS140" s="191"/>
      <c r="BT140" s="191"/>
      <c r="BU140" s="196">
        <f t="shared" si="248"/>
        <v>0</v>
      </c>
      <c r="BV140" s="131">
        <f t="shared" si="248"/>
        <v>10</v>
      </c>
      <c r="BW140" s="131">
        <f t="shared" si="248"/>
        <v>9</v>
      </c>
      <c r="BX140" s="131">
        <f t="shared" si="248"/>
        <v>11</v>
      </c>
      <c r="BY140" s="131">
        <f t="shared" si="248"/>
        <v>11</v>
      </c>
      <c r="BZ140" s="131">
        <f t="shared" si="248"/>
        <v>8</v>
      </c>
      <c r="CA140" s="131">
        <f t="shared" si="248"/>
        <v>10</v>
      </c>
      <c r="CB140" s="131">
        <f t="shared" si="248"/>
        <v>14</v>
      </c>
      <c r="CC140" s="131">
        <f t="shared" si="248"/>
        <v>20</v>
      </c>
      <c r="CD140" s="199">
        <f t="shared" si="248"/>
        <v>19</v>
      </c>
      <c r="CE140" s="191"/>
    </row>
    <row r="141" spans="1:83" ht="15.75" thickBot="1" x14ac:dyDescent="0.3">
      <c r="A141" s="4"/>
      <c r="B141" s="80" t="s">
        <v>46</v>
      </c>
      <c r="C141" s="791">
        <f>SUM(C136:C140)</f>
        <v>5585</v>
      </c>
      <c r="D141" s="791">
        <f t="shared" ref="D141:P141" si="249">SUM(D136:D140)</f>
        <v>7121</v>
      </c>
      <c r="E141" s="791">
        <f t="shared" si="249"/>
        <v>9650</v>
      </c>
      <c r="F141" s="791">
        <f t="shared" si="249"/>
        <v>8177</v>
      </c>
      <c r="G141" s="791">
        <f t="shared" si="249"/>
        <v>7995</v>
      </c>
      <c r="H141" s="791">
        <f t="shared" si="249"/>
        <v>7879</v>
      </c>
      <c r="I141" s="791">
        <f t="shared" si="249"/>
        <v>8437</v>
      </c>
      <c r="J141" s="791">
        <f t="shared" si="249"/>
        <v>9492</v>
      </c>
      <c r="K141" s="791">
        <f t="shared" si="249"/>
        <v>5874</v>
      </c>
      <c r="L141" s="791">
        <f t="shared" si="249"/>
        <v>3373</v>
      </c>
      <c r="M141" s="791">
        <f t="shared" si="249"/>
        <v>2631</v>
      </c>
      <c r="N141" s="791">
        <f t="shared" si="249"/>
        <v>3953</v>
      </c>
      <c r="O141" s="792">
        <f t="shared" si="249"/>
        <v>3897</v>
      </c>
      <c r="P141" s="792">
        <f t="shared" si="249"/>
        <v>1405</v>
      </c>
      <c r="Q141" s="792">
        <f>SUM(Q136:Q140)</f>
        <v>1271</v>
      </c>
      <c r="R141" s="792">
        <f>SUM(R136:R140)</f>
        <v>1384</v>
      </c>
      <c r="S141" s="792">
        <f>SUM(S136:S140)</f>
        <v>1428</v>
      </c>
      <c r="T141" s="793">
        <f>SUM(T136:T140)</f>
        <v>1790</v>
      </c>
      <c r="U141" s="792">
        <f>SUM(U136:U140)</f>
        <v>2073</v>
      </c>
      <c r="V141" s="792">
        <f t="shared" ref="V141:AO141" si="250">SUM(V136:V140)</f>
        <v>2222</v>
      </c>
      <c r="W141" s="792">
        <f t="shared" si="250"/>
        <v>2529</v>
      </c>
      <c r="X141" s="793">
        <f t="shared" si="250"/>
        <v>2054</v>
      </c>
      <c r="Y141" s="793">
        <f t="shared" si="250"/>
        <v>1949</v>
      </c>
      <c r="Z141" s="793">
        <f t="shared" si="250"/>
        <v>1934</v>
      </c>
      <c r="AA141" s="793">
        <f t="shared" si="250"/>
        <v>2002</v>
      </c>
      <c r="AB141" s="793">
        <f t="shared" si="250"/>
        <v>1958</v>
      </c>
      <c r="AC141" s="793">
        <f t="shared" si="250"/>
        <v>2276</v>
      </c>
      <c r="AD141" s="793">
        <f t="shared" si="250"/>
        <v>3572</v>
      </c>
      <c r="AE141" s="794">
        <f t="shared" si="250"/>
        <v>3908</v>
      </c>
      <c r="AF141" s="794">
        <f t="shared" si="250"/>
        <v>4955</v>
      </c>
      <c r="AG141" s="794">
        <f t="shared" si="250"/>
        <v>6935</v>
      </c>
      <c r="AH141" s="794">
        <f t="shared" si="250"/>
        <v>7396</v>
      </c>
      <c r="AI141" s="794">
        <f t="shared" si="250"/>
        <v>6936</v>
      </c>
      <c r="AJ141" s="792">
        <f t="shared" si="250"/>
        <v>6068</v>
      </c>
      <c r="AK141" s="792">
        <f t="shared" si="250"/>
        <v>5793</v>
      </c>
      <c r="AL141" s="792">
        <f t="shared" si="250"/>
        <v>5829</v>
      </c>
      <c r="AM141" s="792">
        <f t="shared" si="250"/>
        <v>5865</v>
      </c>
      <c r="AN141" s="792">
        <f t="shared" si="250"/>
        <v>5475</v>
      </c>
      <c r="AO141" s="792">
        <f t="shared" si="250"/>
        <v>4956</v>
      </c>
      <c r="AP141" s="794">
        <v>5977</v>
      </c>
      <c r="AQ141" s="794">
        <v>7790</v>
      </c>
      <c r="AR141" s="794">
        <v>8153</v>
      </c>
      <c r="AS141" s="794">
        <v>8542</v>
      </c>
      <c r="AT141" s="794">
        <v>9051</v>
      </c>
      <c r="AU141" s="794">
        <v>7994</v>
      </c>
      <c r="AV141" s="792">
        <v>6676</v>
      </c>
      <c r="AW141" s="794">
        <f>SUM(AW136:AW140)</f>
        <v>6090</v>
      </c>
      <c r="AX141" s="794">
        <v>6096</v>
      </c>
      <c r="AY141" s="794">
        <v>6211</v>
      </c>
      <c r="AZ141" s="794">
        <v>6672</v>
      </c>
      <c r="BA141" s="794">
        <v>8050</v>
      </c>
      <c r="BB141" s="794">
        <v>7771</v>
      </c>
      <c r="BC141" s="794">
        <v>7760</v>
      </c>
      <c r="BD141" s="794">
        <v>8132</v>
      </c>
      <c r="BE141" s="794">
        <v>8087</v>
      </c>
      <c r="BF141" s="794">
        <v>7814</v>
      </c>
      <c r="BG141" s="794">
        <v>6853</v>
      </c>
      <c r="BH141" s="793">
        <v>5527</v>
      </c>
      <c r="BI141" s="793">
        <f>SUM(BI136:BI140)</f>
        <v>3494</v>
      </c>
      <c r="BJ141" s="793">
        <v>1500</v>
      </c>
      <c r="BK141" s="793">
        <v>1012</v>
      </c>
      <c r="BL141" s="793">
        <v>1739</v>
      </c>
      <c r="BM141" s="793">
        <v>2825</v>
      </c>
      <c r="BN141" s="793">
        <v>2542</v>
      </c>
      <c r="BO141" s="793">
        <v>2987</v>
      </c>
      <c r="BP141" s="793">
        <v>3376</v>
      </c>
      <c r="BQ141" s="793">
        <v>3733</v>
      </c>
      <c r="BR141" s="132">
        <v>3055</v>
      </c>
      <c r="BS141" s="132"/>
      <c r="BT141" s="132"/>
      <c r="BU141" s="177">
        <f t="shared" si="248"/>
        <v>-1688</v>
      </c>
      <c r="BV141" s="178">
        <f t="shared" si="248"/>
        <v>-5716</v>
      </c>
      <c r="BW141" s="178">
        <f t="shared" si="248"/>
        <v>-8379</v>
      </c>
      <c r="BX141" s="178">
        <f t="shared" si="248"/>
        <v>-6793</v>
      </c>
      <c r="BY141" s="178">
        <f t="shared" si="248"/>
        <v>-6567</v>
      </c>
      <c r="BZ141" s="178">
        <f t="shared" si="248"/>
        <v>-6089</v>
      </c>
      <c r="CA141" s="178">
        <f t="shared" si="248"/>
        <v>-6364</v>
      </c>
      <c r="CB141" s="178">
        <f t="shared" si="248"/>
        <v>-7270</v>
      </c>
      <c r="CC141" s="178">
        <f t="shared" si="248"/>
        <v>-3345</v>
      </c>
      <c r="CD141" s="179">
        <f t="shared" si="248"/>
        <v>-1319</v>
      </c>
      <c r="CE141" s="215"/>
    </row>
    <row r="142" spans="1:83"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9"/>
      <c r="AA142" s="186"/>
      <c r="AB142" s="186"/>
      <c r="AC142" s="186"/>
      <c r="AD142" s="186"/>
      <c r="AE142" s="186"/>
      <c r="AF142" s="186"/>
      <c r="AG142" s="186"/>
      <c r="AH142" s="186"/>
      <c r="AI142" s="186"/>
      <c r="AJ142" s="186"/>
      <c r="AK142" s="269"/>
      <c r="AL142" s="186"/>
      <c r="AM142" s="186"/>
      <c r="AN142" s="186"/>
      <c r="AO142" s="186"/>
      <c r="AP142" s="186"/>
      <c r="AQ142" s="186"/>
      <c r="AR142" s="186"/>
      <c r="AS142" s="186"/>
      <c r="AT142" s="186"/>
      <c r="AU142" s="186"/>
      <c r="AV142" s="186"/>
      <c r="AW142" s="269"/>
      <c r="AX142" s="186"/>
      <c r="AY142" s="186"/>
      <c r="AZ142" s="186"/>
      <c r="BA142" s="186"/>
      <c r="BB142" s="186"/>
      <c r="BC142" s="186"/>
      <c r="BD142" s="186"/>
      <c r="BE142" s="186"/>
      <c r="BF142" s="186"/>
      <c r="BG142" s="186"/>
      <c r="BH142" s="125"/>
      <c r="BI142" s="186"/>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3"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630"/>
      <c r="AA143" s="186"/>
      <c r="AB143" s="186"/>
      <c r="AC143" s="186"/>
      <c r="AD143" s="186"/>
      <c r="AE143" s="186">
        <v>70</v>
      </c>
      <c r="AF143" s="186">
        <v>182</v>
      </c>
      <c r="AG143" s="186">
        <v>706</v>
      </c>
      <c r="AH143" s="186">
        <v>460</v>
      </c>
      <c r="AI143" s="186">
        <v>343</v>
      </c>
      <c r="AJ143" s="186">
        <v>248</v>
      </c>
      <c r="AK143" s="269">
        <v>335</v>
      </c>
      <c r="AL143" s="186">
        <v>344</v>
      </c>
      <c r="AM143" s="186">
        <v>276</v>
      </c>
      <c r="AN143" s="186">
        <v>364</v>
      </c>
      <c r="AO143" s="186">
        <v>270</v>
      </c>
      <c r="AP143" s="186">
        <v>7</v>
      </c>
      <c r="AQ143" s="186">
        <v>513</v>
      </c>
      <c r="AR143" s="186">
        <v>571</v>
      </c>
      <c r="AS143" s="186">
        <v>612</v>
      </c>
      <c r="AT143" s="186">
        <v>590</v>
      </c>
      <c r="AU143" s="186">
        <v>4549</v>
      </c>
      <c r="AV143" s="186">
        <v>224</v>
      </c>
      <c r="AW143" s="269">
        <v>307</v>
      </c>
      <c r="AX143" s="186">
        <v>177</v>
      </c>
      <c r="AY143" s="186">
        <v>206</v>
      </c>
      <c r="AZ143" s="186">
        <v>321</v>
      </c>
      <c r="BA143" s="186">
        <v>528</v>
      </c>
      <c r="BB143" s="186">
        <v>352</v>
      </c>
      <c r="BC143" s="186">
        <v>418</v>
      </c>
      <c r="BD143" s="186">
        <v>608</v>
      </c>
      <c r="BE143" s="186">
        <v>352</v>
      </c>
      <c r="BF143" s="186">
        <v>558</v>
      </c>
      <c r="BG143" s="186">
        <v>370</v>
      </c>
      <c r="BH143" s="125">
        <v>213</v>
      </c>
      <c r="BI143" s="186">
        <v>144</v>
      </c>
      <c r="BJ143" s="186">
        <v>35</v>
      </c>
      <c r="BK143" s="186">
        <v>26</v>
      </c>
      <c r="BL143" s="186">
        <v>78</v>
      </c>
      <c r="BM143" s="186">
        <v>449</v>
      </c>
      <c r="BN143" s="186">
        <v>169</v>
      </c>
      <c r="BO143" s="186">
        <v>296</v>
      </c>
      <c r="BP143" s="186">
        <v>473</v>
      </c>
      <c r="BQ143" s="186">
        <v>331</v>
      </c>
      <c r="BR143" s="186">
        <v>327</v>
      </c>
      <c r="BS143" s="186"/>
      <c r="BT143" s="186"/>
      <c r="BU143" s="53">
        <f t="shared" ref="BU143:CD148" si="251">O143-C143</f>
        <v>0</v>
      </c>
      <c r="BV143" s="26">
        <f t="shared" si="251"/>
        <v>0</v>
      </c>
      <c r="BW143" s="26">
        <f t="shared" si="251"/>
        <v>0</v>
      </c>
      <c r="BX143" s="26">
        <f t="shared" si="251"/>
        <v>0</v>
      </c>
      <c r="BY143" s="26">
        <f t="shared" si="251"/>
        <v>0</v>
      </c>
      <c r="BZ143" s="26">
        <f t="shared" si="251"/>
        <v>0</v>
      </c>
      <c r="CA143" s="26">
        <f t="shared" si="251"/>
        <v>0</v>
      </c>
      <c r="CB143" s="26">
        <f t="shared" si="251"/>
        <v>0</v>
      </c>
      <c r="CC143" s="26">
        <f t="shared" si="251"/>
        <v>0</v>
      </c>
      <c r="CD143" s="54">
        <f t="shared" si="251"/>
        <v>0</v>
      </c>
    </row>
    <row r="144" spans="1:83" x14ac:dyDescent="0.25">
      <c r="A144" s="4"/>
      <c r="B144" s="61" t="s">
        <v>63</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186"/>
      <c r="AA144" s="186"/>
      <c r="AB144" s="186"/>
      <c r="AC144" s="186"/>
      <c r="AD144" s="186"/>
      <c r="AE144" s="186">
        <v>10</v>
      </c>
      <c r="AF144" s="186">
        <v>119</v>
      </c>
      <c r="AG144" s="186">
        <v>541</v>
      </c>
      <c r="AH144" s="186">
        <v>205</v>
      </c>
      <c r="AI144" s="186">
        <v>100</v>
      </c>
      <c r="AJ144" s="186">
        <v>15</v>
      </c>
      <c r="AK144" s="269">
        <v>5</v>
      </c>
      <c r="AL144" s="186">
        <v>12</v>
      </c>
      <c r="AM144" s="186">
        <v>6</v>
      </c>
      <c r="AN144" s="186">
        <v>8</v>
      </c>
      <c r="AO144" s="186">
        <v>142</v>
      </c>
      <c r="AP144" s="186">
        <v>1</v>
      </c>
      <c r="AQ144" s="186">
        <v>477</v>
      </c>
      <c r="AR144" s="186">
        <v>397</v>
      </c>
      <c r="AS144" s="186">
        <v>411</v>
      </c>
      <c r="AT144" s="186">
        <v>430</v>
      </c>
      <c r="AU144" s="186">
        <v>3214</v>
      </c>
      <c r="AV144" s="186">
        <v>10</v>
      </c>
      <c r="AW144" s="269">
        <v>13</v>
      </c>
      <c r="AX144" s="186">
        <v>6</v>
      </c>
      <c r="AY144" s="186">
        <v>7</v>
      </c>
      <c r="AZ144" s="186">
        <v>14</v>
      </c>
      <c r="BA144" s="186">
        <v>557</v>
      </c>
      <c r="BB144" s="186">
        <v>470</v>
      </c>
      <c r="BC144" s="186">
        <v>254</v>
      </c>
      <c r="BD144" s="186">
        <v>402</v>
      </c>
      <c r="BE144" s="186">
        <v>232</v>
      </c>
      <c r="BF144" s="186">
        <v>304</v>
      </c>
      <c r="BG144" s="186">
        <v>156</v>
      </c>
      <c r="BH144" s="125">
        <v>6</v>
      </c>
      <c r="BI144" s="186">
        <v>7</v>
      </c>
      <c r="BJ144" s="186">
        <v>0</v>
      </c>
      <c r="BK144" s="186">
        <v>0</v>
      </c>
      <c r="BL144" s="186">
        <v>15</v>
      </c>
      <c r="BM144" s="186">
        <v>20</v>
      </c>
      <c r="BN144" s="186">
        <v>16</v>
      </c>
      <c r="BO144" s="186">
        <v>48</v>
      </c>
      <c r="BP144" s="186">
        <v>213</v>
      </c>
      <c r="BQ144" s="186">
        <v>198</v>
      </c>
      <c r="BR144" s="186">
        <v>77</v>
      </c>
      <c r="BS144" s="186"/>
      <c r="BT144" s="186"/>
      <c r="BU144" s="53">
        <f t="shared" si="251"/>
        <v>0</v>
      </c>
      <c r="BV144" s="26">
        <f t="shared" si="251"/>
        <v>0</v>
      </c>
      <c r="BW144" s="26">
        <f t="shared" si="251"/>
        <v>0</v>
      </c>
      <c r="BX144" s="26">
        <f t="shared" si="251"/>
        <v>0</v>
      </c>
      <c r="BY144" s="26">
        <f t="shared" si="251"/>
        <v>0</v>
      </c>
      <c r="BZ144" s="26">
        <f t="shared" si="251"/>
        <v>0</v>
      </c>
      <c r="CA144" s="26">
        <f t="shared" si="251"/>
        <v>0</v>
      </c>
      <c r="CB144" s="26">
        <f t="shared" si="251"/>
        <v>0</v>
      </c>
      <c r="CC144" s="26">
        <f t="shared" si="251"/>
        <v>0</v>
      </c>
      <c r="CD144" s="54">
        <f t="shared" si="251"/>
        <v>0</v>
      </c>
    </row>
    <row r="145" spans="1:82" x14ac:dyDescent="0.25">
      <c r="A145" s="4"/>
      <c r="B145" s="61" t="s">
        <v>57</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186"/>
      <c r="AA145" s="186"/>
      <c r="AB145" s="186"/>
      <c r="AC145" s="186"/>
      <c r="AD145" s="186"/>
      <c r="AE145" s="186">
        <v>8</v>
      </c>
      <c r="AF145" s="186">
        <v>15</v>
      </c>
      <c r="AG145" s="186">
        <v>15</v>
      </c>
      <c r="AH145" s="186">
        <v>12</v>
      </c>
      <c r="AI145" s="186">
        <v>11</v>
      </c>
      <c r="AJ145" s="186">
        <v>20</v>
      </c>
      <c r="AK145" s="269">
        <v>9</v>
      </c>
      <c r="AL145" s="186">
        <v>10</v>
      </c>
      <c r="AM145" s="186">
        <v>21</v>
      </c>
      <c r="AN145" s="186">
        <v>16</v>
      </c>
      <c r="AO145" s="186">
        <v>17</v>
      </c>
      <c r="AP145" s="186">
        <v>0</v>
      </c>
      <c r="AQ145" s="186">
        <v>16</v>
      </c>
      <c r="AR145" s="186">
        <v>12</v>
      </c>
      <c r="AS145" s="186">
        <v>13</v>
      </c>
      <c r="AT145" s="186">
        <v>12</v>
      </c>
      <c r="AU145" s="186">
        <v>183</v>
      </c>
      <c r="AV145" s="186">
        <v>13</v>
      </c>
      <c r="AW145" s="269">
        <v>11</v>
      </c>
      <c r="AX145" s="186">
        <v>6</v>
      </c>
      <c r="AY145" s="186">
        <v>12</v>
      </c>
      <c r="AZ145" s="186">
        <v>12</v>
      </c>
      <c r="BA145" s="186">
        <v>11</v>
      </c>
      <c r="BB145" s="186">
        <v>16</v>
      </c>
      <c r="BC145" s="186">
        <v>5</v>
      </c>
      <c r="BD145" s="186">
        <v>5</v>
      </c>
      <c r="BE145" s="186">
        <v>8</v>
      </c>
      <c r="BF145" s="186">
        <v>10</v>
      </c>
      <c r="BG145" s="186">
        <v>7</v>
      </c>
      <c r="BH145" s="125">
        <v>10</v>
      </c>
      <c r="BI145" s="186">
        <v>4</v>
      </c>
      <c r="BJ145" s="186">
        <v>3</v>
      </c>
      <c r="BK145" s="186">
        <v>4</v>
      </c>
      <c r="BL145" s="186">
        <v>3</v>
      </c>
      <c r="BM145" s="186">
        <v>3</v>
      </c>
      <c r="BN145" s="186">
        <v>4</v>
      </c>
      <c r="BO145" s="186">
        <v>23</v>
      </c>
      <c r="BP145" s="186">
        <v>17</v>
      </c>
      <c r="BQ145" s="186">
        <v>12</v>
      </c>
      <c r="BR145" s="186">
        <v>11</v>
      </c>
      <c r="BS145" s="186"/>
      <c r="BT145" s="186"/>
      <c r="BU145" s="53">
        <f t="shared" si="251"/>
        <v>0</v>
      </c>
      <c r="BV145" s="26">
        <f t="shared" si="251"/>
        <v>0</v>
      </c>
      <c r="BW145" s="26">
        <f t="shared" si="251"/>
        <v>0</v>
      </c>
      <c r="BX145" s="26">
        <f t="shared" si="251"/>
        <v>0</v>
      </c>
      <c r="BY145" s="26">
        <f t="shared" si="251"/>
        <v>0</v>
      </c>
      <c r="BZ145" s="26">
        <f t="shared" si="251"/>
        <v>0</v>
      </c>
      <c r="CA145" s="26">
        <f t="shared" si="251"/>
        <v>0</v>
      </c>
      <c r="CB145" s="26">
        <f t="shared" si="251"/>
        <v>0</v>
      </c>
      <c r="CC145" s="26">
        <f t="shared" si="251"/>
        <v>0</v>
      </c>
      <c r="CD145" s="54">
        <f t="shared" si="251"/>
        <v>0</v>
      </c>
    </row>
    <row r="146" spans="1:82" x14ac:dyDescent="0.25">
      <c r="A146" s="4"/>
      <c r="B146" s="61" t="s">
        <v>52</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630"/>
      <c r="AA146" s="186"/>
      <c r="AB146" s="186"/>
      <c r="AC146" s="186"/>
      <c r="AD146" s="186"/>
      <c r="AE146" s="186">
        <v>0</v>
      </c>
      <c r="AF146" s="186">
        <v>0</v>
      </c>
      <c r="AG146" s="186">
        <v>0</v>
      </c>
      <c r="AH146" s="186">
        <v>0</v>
      </c>
      <c r="AI146" s="186">
        <v>0</v>
      </c>
      <c r="AJ146" s="186">
        <v>0</v>
      </c>
      <c r="AK146" s="269">
        <v>0</v>
      </c>
      <c r="AL146" s="186">
        <v>0</v>
      </c>
      <c r="AM146" s="186">
        <v>0</v>
      </c>
      <c r="AN146" s="186">
        <v>0</v>
      </c>
      <c r="AO146" s="186">
        <v>0</v>
      </c>
      <c r="AP146" s="186">
        <v>0</v>
      </c>
      <c r="AQ146" s="186">
        <v>0</v>
      </c>
      <c r="AR146" s="186">
        <v>0</v>
      </c>
      <c r="AS146" s="186">
        <v>0</v>
      </c>
      <c r="AT146" s="186">
        <v>0</v>
      </c>
      <c r="AU146" s="186">
        <v>0</v>
      </c>
      <c r="AV146" s="186">
        <v>0</v>
      </c>
      <c r="AW146" s="269">
        <v>0</v>
      </c>
      <c r="AX146" s="186">
        <v>0</v>
      </c>
      <c r="AY146" s="186">
        <v>0</v>
      </c>
      <c r="AZ146" s="186">
        <v>0</v>
      </c>
      <c r="BA146" s="186">
        <v>0</v>
      </c>
      <c r="BB146" s="186">
        <v>0</v>
      </c>
      <c r="BC146" s="186">
        <v>0</v>
      </c>
      <c r="BD146" s="186">
        <v>0</v>
      </c>
      <c r="BE146" s="186">
        <v>0</v>
      </c>
      <c r="BF146" s="186">
        <v>0</v>
      </c>
      <c r="BG146" s="186">
        <v>0</v>
      </c>
      <c r="BH146" s="125">
        <v>0</v>
      </c>
      <c r="BI146" s="186">
        <v>0</v>
      </c>
      <c r="BJ146" s="186">
        <v>0</v>
      </c>
      <c r="BK146" s="186">
        <v>0</v>
      </c>
      <c r="BL146" s="186">
        <v>0</v>
      </c>
      <c r="BM146" s="186">
        <v>0</v>
      </c>
      <c r="BN146" s="186">
        <v>0</v>
      </c>
      <c r="BO146" s="186">
        <v>0</v>
      </c>
      <c r="BP146" s="186">
        <v>0</v>
      </c>
      <c r="BQ146" s="186">
        <v>0</v>
      </c>
      <c r="BR146" s="186">
        <v>0</v>
      </c>
      <c r="BS146" s="186"/>
      <c r="BT146" s="186"/>
      <c r="BU146" s="53">
        <f t="shared" si="251"/>
        <v>0</v>
      </c>
      <c r="BV146" s="26">
        <f t="shared" si="251"/>
        <v>0</v>
      </c>
      <c r="BW146" s="26">
        <f t="shared" si="251"/>
        <v>0</v>
      </c>
      <c r="BX146" s="26">
        <f t="shared" si="251"/>
        <v>0</v>
      </c>
      <c r="BY146" s="26">
        <f t="shared" si="251"/>
        <v>0</v>
      </c>
      <c r="BZ146" s="26">
        <f t="shared" si="251"/>
        <v>0</v>
      </c>
      <c r="CA146" s="26">
        <f t="shared" si="251"/>
        <v>0</v>
      </c>
      <c r="CB146" s="26">
        <f t="shared" si="251"/>
        <v>0</v>
      </c>
      <c r="CC146" s="26">
        <f t="shared" si="251"/>
        <v>0</v>
      </c>
      <c r="CD146" s="54">
        <f t="shared" si="251"/>
        <v>0</v>
      </c>
    </row>
    <row r="147" spans="1:82" ht="15.75" thickBot="1" x14ac:dyDescent="0.3">
      <c r="A147" s="4"/>
      <c r="B147" s="61" t="s">
        <v>51</v>
      </c>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797"/>
      <c r="AA147" s="265"/>
      <c r="AB147" s="265"/>
      <c r="AC147" s="265"/>
      <c r="AD147" s="265"/>
      <c r="AE147" s="186">
        <v>0</v>
      </c>
      <c r="AF147" s="186">
        <v>0</v>
      </c>
      <c r="AG147" s="265">
        <v>0</v>
      </c>
      <c r="AH147" s="265">
        <v>0</v>
      </c>
      <c r="AI147" s="265">
        <v>0</v>
      </c>
      <c r="AJ147" s="265">
        <v>0</v>
      </c>
      <c r="AK147" s="270">
        <v>0</v>
      </c>
      <c r="AL147" s="265">
        <v>0</v>
      </c>
      <c r="AM147" s="265">
        <v>0</v>
      </c>
      <c r="AN147" s="265">
        <v>0</v>
      </c>
      <c r="AO147" s="265">
        <v>0</v>
      </c>
      <c r="AP147" s="265">
        <v>0</v>
      </c>
      <c r="AQ147" s="265">
        <v>0</v>
      </c>
      <c r="AR147" s="265">
        <v>0</v>
      </c>
      <c r="AS147" s="265">
        <v>0</v>
      </c>
      <c r="AT147" s="797">
        <v>0</v>
      </c>
      <c r="AU147" s="265">
        <v>0</v>
      </c>
      <c r="AV147" s="265">
        <v>0</v>
      </c>
      <c r="AW147" s="270">
        <v>0</v>
      </c>
      <c r="AX147" s="265">
        <v>0</v>
      </c>
      <c r="AY147" s="265">
        <v>0</v>
      </c>
      <c r="AZ147" s="265">
        <v>0</v>
      </c>
      <c r="BA147" s="265">
        <v>2</v>
      </c>
      <c r="BB147" s="265">
        <v>0</v>
      </c>
      <c r="BC147" s="265">
        <v>0</v>
      </c>
      <c r="BD147" s="265">
        <v>0</v>
      </c>
      <c r="BE147" s="265">
        <v>0</v>
      </c>
      <c r="BF147" s="265">
        <v>0</v>
      </c>
      <c r="BG147" s="265">
        <v>0</v>
      </c>
      <c r="BH147" s="282">
        <v>0</v>
      </c>
      <c r="BI147" s="265">
        <v>0</v>
      </c>
      <c r="BJ147" s="265">
        <v>0</v>
      </c>
      <c r="BK147" s="265">
        <v>0</v>
      </c>
      <c r="BL147" s="265">
        <v>0</v>
      </c>
      <c r="BM147" s="265">
        <v>0</v>
      </c>
      <c r="BN147" s="265">
        <v>0</v>
      </c>
      <c r="BO147" s="265">
        <v>0</v>
      </c>
      <c r="BP147" s="265">
        <v>0</v>
      </c>
      <c r="BQ147" s="265">
        <v>0</v>
      </c>
      <c r="BR147" s="265">
        <v>0</v>
      </c>
      <c r="BS147" s="265"/>
      <c r="BT147" s="265"/>
      <c r="BU147" s="174">
        <f t="shared" si="251"/>
        <v>0</v>
      </c>
      <c r="BV147" s="175">
        <f t="shared" si="251"/>
        <v>0</v>
      </c>
      <c r="BW147" s="175">
        <f t="shared" si="251"/>
        <v>0</v>
      </c>
      <c r="BX147" s="175">
        <f t="shared" si="251"/>
        <v>0</v>
      </c>
      <c r="BY147" s="175">
        <f t="shared" si="251"/>
        <v>0</v>
      </c>
      <c r="BZ147" s="175">
        <f t="shared" si="251"/>
        <v>0</v>
      </c>
      <c r="CA147" s="175">
        <f t="shared" si="251"/>
        <v>0</v>
      </c>
      <c r="CB147" s="175">
        <f t="shared" si="251"/>
        <v>0</v>
      </c>
      <c r="CC147" s="175">
        <f t="shared" si="251"/>
        <v>0</v>
      </c>
      <c r="CD147" s="176">
        <f t="shared" si="251"/>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88</v>
      </c>
      <c r="AF148" s="266">
        <f t="shared" ref="AF148:AO148" si="252">SUM(AF143:AF147)</f>
        <v>316</v>
      </c>
      <c r="AG148" s="266">
        <f t="shared" si="252"/>
        <v>1262</v>
      </c>
      <c r="AH148" s="266">
        <f t="shared" si="252"/>
        <v>677</v>
      </c>
      <c r="AI148" s="266">
        <f t="shared" si="252"/>
        <v>454</v>
      </c>
      <c r="AJ148" s="266">
        <f t="shared" si="252"/>
        <v>283</v>
      </c>
      <c r="AK148" s="266">
        <f t="shared" si="252"/>
        <v>349</v>
      </c>
      <c r="AL148" s="266">
        <f t="shared" si="252"/>
        <v>366</v>
      </c>
      <c r="AM148" s="266">
        <f t="shared" si="252"/>
        <v>303</v>
      </c>
      <c r="AN148" s="266">
        <f t="shared" si="252"/>
        <v>388</v>
      </c>
      <c r="AO148" s="266">
        <f t="shared" si="252"/>
        <v>429</v>
      </c>
      <c r="AP148" s="266">
        <v>8</v>
      </c>
      <c r="AQ148" s="266">
        <v>1006</v>
      </c>
      <c r="AR148" s="266">
        <v>980</v>
      </c>
      <c r="AS148" s="266">
        <v>1036</v>
      </c>
      <c r="AT148" s="787">
        <v>1032</v>
      </c>
      <c r="AU148" s="266">
        <v>7946</v>
      </c>
      <c r="AV148" s="266">
        <v>247</v>
      </c>
      <c r="AW148" s="794">
        <f>SUM(AW143:AW147)</f>
        <v>331</v>
      </c>
      <c r="AX148" s="266">
        <v>189</v>
      </c>
      <c r="AY148" s="266">
        <v>225</v>
      </c>
      <c r="AZ148" s="266">
        <v>347</v>
      </c>
      <c r="BA148" s="266">
        <v>1098</v>
      </c>
      <c r="BB148" s="266">
        <v>838</v>
      </c>
      <c r="BC148" s="266">
        <v>677</v>
      </c>
      <c r="BD148" s="266">
        <v>1015</v>
      </c>
      <c r="BE148" s="266">
        <v>592</v>
      </c>
      <c r="BF148" s="266">
        <v>872</v>
      </c>
      <c r="BG148" s="266">
        <v>533</v>
      </c>
      <c r="BH148" s="800">
        <v>229</v>
      </c>
      <c r="BI148" s="266">
        <v>155</v>
      </c>
      <c r="BJ148" s="266">
        <v>38</v>
      </c>
      <c r="BK148" s="266">
        <v>30</v>
      </c>
      <c r="BL148" s="266">
        <v>96</v>
      </c>
      <c r="BM148" s="266">
        <v>472</v>
      </c>
      <c r="BN148" s="266">
        <v>189</v>
      </c>
      <c r="BO148" s="266">
        <v>367</v>
      </c>
      <c r="BP148" s="266">
        <v>703</v>
      </c>
      <c r="BQ148" s="266">
        <v>541</v>
      </c>
      <c r="BR148" s="198">
        <v>415</v>
      </c>
      <c r="BS148" s="198"/>
      <c r="BT148" s="198"/>
      <c r="BU148" s="55">
        <f t="shared" si="251"/>
        <v>0</v>
      </c>
      <c r="BV148" s="56">
        <f t="shared" si="251"/>
        <v>0</v>
      </c>
      <c r="BW148" s="56">
        <f t="shared" si="251"/>
        <v>0</v>
      </c>
      <c r="BX148" s="56">
        <f t="shared" si="251"/>
        <v>0</v>
      </c>
      <c r="BY148" s="56">
        <f t="shared" si="251"/>
        <v>0</v>
      </c>
      <c r="BZ148" s="56">
        <f t="shared" si="251"/>
        <v>0</v>
      </c>
      <c r="CA148" s="56">
        <f t="shared" si="251"/>
        <v>0</v>
      </c>
      <c r="CB148" s="56">
        <f t="shared" si="251"/>
        <v>0</v>
      </c>
      <c r="CC148" s="56">
        <f t="shared" si="251"/>
        <v>0</v>
      </c>
      <c r="CD148" s="57">
        <f t="shared" si="251"/>
        <v>0</v>
      </c>
    </row>
    <row r="149" spans="1:82" ht="15.75" thickTop="1" x14ac:dyDescent="0.25">
      <c r="A149" s="4"/>
      <c r="B149" s="801"/>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c r="BU149" s="215"/>
      <c r="BV149" s="215"/>
      <c r="BW149" s="215"/>
      <c r="BX149" s="215"/>
      <c r="BY149" s="215"/>
      <c r="BZ149" s="215"/>
      <c r="CA149" s="215"/>
      <c r="CB149" s="215"/>
      <c r="CC149" s="215"/>
    </row>
    <row r="150" spans="1:82" x14ac:dyDescent="0.25">
      <c r="A150" s="4"/>
    </row>
    <row r="151" spans="1:82" x14ac:dyDescent="0.25">
      <c r="B151" s="803" t="s">
        <v>27</v>
      </c>
    </row>
    <row r="152" spans="1:82" x14ac:dyDescent="0.25">
      <c r="B152" s="20" t="s">
        <v>28</v>
      </c>
    </row>
    <row r="155" spans="1:82" x14ac:dyDescent="0.25">
      <c r="B155" s="21" t="s">
        <v>26</v>
      </c>
    </row>
    <row r="156" spans="1:82" x14ac:dyDescent="0.25">
      <c r="B156" s="802" t="s">
        <v>29</v>
      </c>
    </row>
    <row r="157" spans="1:82" x14ac:dyDescent="0.25">
      <c r="B157" s="802" t="s">
        <v>30</v>
      </c>
    </row>
    <row r="158" spans="1:82" x14ac:dyDescent="0.25">
      <c r="B158" s="802" t="s">
        <v>31</v>
      </c>
    </row>
    <row r="159" spans="1:82" x14ac:dyDescent="0.25">
      <c r="B159" s="802" t="s">
        <v>32</v>
      </c>
    </row>
  </sheetData>
  <mergeCells count="4">
    <mergeCell ref="B1:BV1"/>
    <mergeCell ref="C2:I2"/>
    <mergeCell ref="C3:I3"/>
    <mergeCell ref="C4:I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8B71-841A-4AC3-B59C-DE8E3AAFE55E}">
  <sheetPr codeName="Sheet2"/>
  <dimension ref="A1:CD161"/>
  <sheetViews>
    <sheetView zoomScale="70" zoomScaleNormal="70" workbookViewId="0">
      <pane xSplit="2" ySplit="8" topLeftCell="BI9" activePane="bottomRight" state="frozen"/>
      <selection pane="topRight" activeCell="C1" sqref="C1"/>
      <selection pane="bottomLeft" activeCell="A9" sqref="A9"/>
      <selection pane="bottomRight" activeCell="BS10" sqref="BS10"/>
    </sheetView>
  </sheetViews>
  <sheetFormatPr defaultColWidth="9.28515625" defaultRowHeight="15" x14ac:dyDescent="0.25"/>
  <cols>
    <col min="1" max="1" width="3.85546875" style="2" bestFit="1" customWidth="1"/>
    <col min="2" max="2" width="49.42578125" style="802" customWidth="1"/>
    <col min="3" max="3" width="16.42578125" style="802" bestFit="1" customWidth="1"/>
    <col min="4" max="5" width="15.85546875" style="802" bestFit="1" customWidth="1"/>
    <col min="6" max="7" width="16.28515625" style="802" bestFit="1" customWidth="1"/>
    <col min="8" max="8" width="16.85546875" style="802" bestFit="1" customWidth="1"/>
    <col min="9" max="9" width="15.85546875" style="802" bestFit="1" customWidth="1"/>
    <col min="10" max="10" width="16.28515625" style="802" bestFit="1" customWidth="1"/>
    <col min="11" max="14" width="16.42578125" style="802" bestFit="1" customWidth="1"/>
    <col min="15" max="15" width="15.7109375" style="802" bestFit="1" customWidth="1"/>
    <col min="16" max="16" width="16.28515625" style="802" bestFit="1" customWidth="1"/>
    <col min="17" max="17" width="16.42578125" style="802" bestFit="1" customWidth="1"/>
    <col min="18" max="18" width="15.85546875" style="802" bestFit="1" customWidth="1"/>
    <col min="19" max="19" width="16.42578125" style="802" bestFit="1" customWidth="1"/>
    <col min="20" max="20" width="16.28515625" style="802" bestFit="1" customWidth="1"/>
    <col min="21" max="21" width="15.85546875" style="802" bestFit="1" customWidth="1"/>
    <col min="22" max="23" width="15.85546875" style="802" customWidth="1"/>
    <col min="24" max="24" width="15.7109375" style="802" bestFit="1" customWidth="1"/>
    <col min="25" max="25" width="15.7109375" style="802" customWidth="1"/>
    <col min="26" max="26" width="16.42578125" style="802" bestFit="1" customWidth="1"/>
    <col min="27" max="27" width="15.7109375" style="802" bestFit="1" customWidth="1"/>
    <col min="28" max="28" width="16.42578125" style="802" bestFit="1" customWidth="1"/>
    <col min="29" max="48" width="16.42578125" style="802" customWidth="1"/>
    <col min="49" max="49" width="15.42578125" style="802" bestFit="1" customWidth="1"/>
    <col min="50" max="50" width="16.28515625" style="802" bestFit="1" customWidth="1"/>
    <col min="51" max="51" width="15.42578125" style="802" bestFit="1" customWidth="1"/>
    <col min="52" max="52" width="15.7109375" style="802" bestFit="1" customWidth="1"/>
    <col min="53" max="53" width="15.42578125" style="802" bestFit="1" customWidth="1"/>
    <col min="54" max="55" width="16.28515625" style="802" bestFit="1" customWidth="1"/>
    <col min="56" max="56" width="15.7109375" style="802" bestFit="1" customWidth="1"/>
    <col min="57" max="57" width="16.28515625" style="802" bestFit="1" customWidth="1"/>
    <col min="58" max="59" width="15.7109375" style="802" bestFit="1" customWidth="1"/>
    <col min="60" max="60" width="15.42578125" style="802" bestFit="1" customWidth="1"/>
    <col min="61" max="69" width="15.42578125" style="802" customWidth="1"/>
    <col min="70" max="72" width="15.42578125" style="2" customWidth="1"/>
    <col min="73" max="74" width="15" style="2" bestFit="1" customWidth="1"/>
    <col min="75" max="75" width="15.42578125" style="2" bestFit="1" customWidth="1"/>
    <col min="76" max="77" width="14.85546875" style="2" bestFit="1" customWidth="1"/>
    <col min="78" max="79" width="14.42578125" style="2" bestFit="1" customWidth="1"/>
    <col min="80" max="80" width="14.42578125" style="2" customWidth="1"/>
    <col min="81" max="81" width="15" style="2" bestFit="1" customWidth="1"/>
    <col min="82" max="82" width="16.28515625" style="2" bestFit="1" customWidth="1"/>
    <col min="83" max="83" width="10.85546875" style="2" customWidth="1"/>
    <col min="84" max="84" width="45.7109375" style="2" bestFit="1" customWidth="1"/>
    <col min="85" max="16384" width="9.28515625" style="2"/>
  </cols>
  <sheetData>
    <row r="1" spans="1:82"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2"/>
      <c r="CB1" s="22"/>
      <c r="CC1" s="22"/>
      <c r="CD1" s="23"/>
    </row>
    <row r="2" spans="1:82" ht="27.6" customHeight="1" thickTop="1" thickBot="1" x14ac:dyDescent="0.3">
      <c r="B2" s="555" t="s">
        <v>0</v>
      </c>
      <c r="C2" s="1094" t="s">
        <v>53</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2"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2"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2" ht="15.75" thickTop="1" x14ac:dyDescent="0.25">
      <c r="B5" s="555"/>
      <c r="C5" s="1098"/>
      <c r="D5" s="1095"/>
      <c r="E5" s="1095"/>
      <c r="F5" s="1095"/>
      <c r="G5" s="1095"/>
      <c r="H5" s="1095"/>
      <c r="I5" s="1095"/>
      <c r="J5" s="556"/>
      <c r="K5" s="558"/>
      <c r="L5" s="804"/>
      <c r="M5" s="558"/>
      <c r="N5" s="558"/>
      <c r="O5" s="558"/>
      <c r="P5" s="558"/>
      <c r="Q5" s="558"/>
      <c r="R5" s="558"/>
      <c r="S5" s="558"/>
      <c r="T5" s="558"/>
      <c r="U5" s="558"/>
      <c r="V5" s="558"/>
      <c r="W5" s="558"/>
      <c r="X5" s="804"/>
      <c r="Y5" s="558"/>
      <c r="Z5" s="558"/>
      <c r="AA5" s="558"/>
      <c r="AB5" s="558"/>
      <c r="AC5" s="558"/>
      <c r="AD5" s="558"/>
      <c r="AE5" s="558"/>
      <c r="AF5" s="558"/>
      <c r="AG5" s="558"/>
      <c r="AH5" s="558"/>
      <c r="AI5" s="558"/>
      <c r="AJ5" s="804"/>
      <c r="AK5" s="558"/>
      <c r="AL5" s="558"/>
      <c r="AM5" s="558"/>
      <c r="AN5" s="558"/>
      <c r="AO5" s="558"/>
      <c r="AP5" s="558"/>
      <c r="AQ5" s="558"/>
      <c r="AR5" s="558"/>
      <c r="AS5" s="558"/>
      <c r="AT5" s="558"/>
      <c r="AU5" s="558"/>
      <c r="AV5" s="804"/>
      <c r="AW5" s="805"/>
      <c r="AX5" s="805"/>
      <c r="AY5" s="805"/>
      <c r="AZ5" s="805"/>
      <c r="BA5" s="805"/>
      <c r="BB5" s="805"/>
      <c r="BC5" s="805"/>
      <c r="BD5" s="805"/>
      <c r="BE5" s="805"/>
      <c r="BF5" s="805"/>
      <c r="BG5" s="805"/>
      <c r="BH5" s="805"/>
      <c r="BI5" s="805"/>
      <c r="BJ5" s="805"/>
      <c r="BK5" s="805"/>
      <c r="BL5" s="805"/>
      <c r="BM5" s="805"/>
      <c r="BN5" s="805"/>
      <c r="BO5" s="805"/>
      <c r="BP5" s="805"/>
      <c r="BQ5" s="805"/>
      <c r="BR5" s="7"/>
      <c r="BS5" s="7"/>
      <c r="BT5" s="7"/>
      <c r="BU5" s="7"/>
      <c r="BV5" s="9"/>
    </row>
    <row r="6" spans="1:82"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5"/>
      <c r="BN6" s="565"/>
      <c r="BO6" s="565"/>
      <c r="BP6" s="565"/>
      <c r="BQ6" s="565"/>
      <c r="BR6" s="10"/>
      <c r="BS6" s="10"/>
      <c r="BT6" s="10"/>
      <c r="BU6" s="10"/>
      <c r="BV6" s="12"/>
    </row>
    <row r="7" spans="1:82" s="3" customFormat="1" ht="15.75" thickBot="1" x14ac:dyDescent="0.3">
      <c r="B7" s="566"/>
      <c r="C7" s="567">
        <v>2019</v>
      </c>
      <c r="D7" s="568"/>
      <c r="E7" s="568"/>
      <c r="F7" s="568"/>
      <c r="G7" s="568"/>
      <c r="H7" s="568"/>
      <c r="I7" s="568"/>
      <c r="J7" s="568"/>
      <c r="K7" s="568"/>
      <c r="L7" s="568"/>
      <c r="M7" s="568"/>
      <c r="N7" s="806"/>
      <c r="O7" s="567">
        <v>2020</v>
      </c>
      <c r="P7" s="568"/>
      <c r="Q7" s="568"/>
      <c r="R7" s="568"/>
      <c r="S7" s="568"/>
      <c r="T7" s="568"/>
      <c r="U7" s="569"/>
      <c r="V7" s="570"/>
      <c r="W7" s="570"/>
      <c r="X7" s="571"/>
      <c r="Y7" s="807">
        <v>2021</v>
      </c>
      <c r="Z7" s="573"/>
      <c r="AA7" s="573"/>
      <c r="AB7" s="573"/>
      <c r="AC7" s="573"/>
      <c r="AD7" s="573"/>
      <c r="AE7" s="573"/>
      <c r="AF7" s="573"/>
      <c r="AG7" s="573"/>
      <c r="AH7" s="573"/>
      <c r="AI7" s="573"/>
      <c r="AJ7" s="573"/>
      <c r="AK7" s="573">
        <v>2022</v>
      </c>
      <c r="AL7" s="573"/>
      <c r="AM7" s="573"/>
      <c r="AN7" s="573"/>
      <c r="AO7" s="573"/>
      <c r="AP7" s="573"/>
      <c r="AQ7" s="573"/>
      <c r="AR7" s="573"/>
      <c r="AS7" s="573"/>
      <c r="AT7" s="573"/>
      <c r="AU7" s="573"/>
      <c r="AV7" s="573"/>
      <c r="AW7" s="573">
        <v>2023</v>
      </c>
      <c r="AX7" s="570"/>
      <c r="AY7" s="570"/>
      <c r="AZ7" s="570"/>
      <c r="BA7" s="570"/>
      <c r="BB7" s="570"/>
      <c r="BC7" s="570"/>
      <c r="BD7" s="570"/>
      <c r="BE7" s="570"/>
      <c r="BF7" s="570"/>
      <c r="BG7" s="570"/>
      <c r="BH7" s="572"/>
      <c r="BI7" s="570">
        <v>2024</v>
      </c>
      <c r="BJ7" s="570"/>
      <c r="BK7" s="570"/>
      <c r="BL7" s="570"/>
      <c r="BM7" s="570"/>
      <c r="BN7" s="570"/>
      <c r="BO7" s="570"/>
      <c r="BP7" s="570"/>
      <c r="BQ7" s="570"/>
      <c r="BR7" s="187"/>
      <c r="BS7" s="187"/>
      <c r="BT7" s="187"/>
      <c r="BU7" s="13" t="s">
        <v>15</v>
      </c>
      <c r="BV7" s="14"/>
      <c r="BW7" s="14"/>
      <c r="BX7" s="14"/>
      <c r="BY7" s="14"/>
      <c r="BZ7" s="14"/>
      <c r="CA7" s="14"/>
      <c r="CB7" s="16"/>
      <c r="CC7" s="16"/>
      <c r="CD7" s="15"/>
    </row>
    <row r="8" spans="1:82" ht="15.75" thickBot="1" x14ac:dyDescent="0.3">
      <c r="B8" s="574"/>
      <c r="C8" s="808" t="s">
        <v>9</v>
      </c>
      <c r="D8" s="580" t="s">
        <v>10</v>
      </c>
      <c r="E8" s="580" t="s">
        <v>16</v>
      </c>
      <c r="F8" s="580" t="s">
        <v>11</v>
      </c>
      <c r="G8" s="580" t="s">
        <v>17</v>
      </c>
      <c r="H8" s="580" t="s">
        <v>3</v>
      </c>
      <c r="I8" s="580" t="s">
        <v>13</v>
      </c>
      <c r="J8" s="580" t="s">
        <v>4</v>
      </c>
      <c r="K8" s="580" t="s">
        <v>5</v>
      </c>
      <c r="L8" s="580" t="s">
        <v>6</v>
      </c>
      <c r="M8" s="580" t="s">
        <v>7</v>
      </c>
      <c r="N8" s="809" t="s">
        <v>8</v>
      </c>
      <c r="O8" s="575" t="s">
        <v>9</v>
      </c>
      <c r="P8" s="576" t="s">
        <v>10</v>
      </c>
      <c r="Q8" s="576" t="s">
        <v>16</v>
      </c>
      <c r="R8" s="576" t="s">
        <v>11</v>
      </c>
      <c r="S8" s="576" t="s">
        <v>12</v>
      </c>
      <c r="T8" s="576" t="s">
        <v>3</v>
      </c>
      <c r="U8" s="577" t="s">
        <v>13</v>
      </c>
      <c r="V8" s="578" t="s">
        <v>4</v>
      </c>
      <c r="W8" s="578" t="s">
        <v>5</v>
      </c>
      <c r="X8" s="579" t="s">
        <v>6</v>
      </c>
      <c r="Y8" s="810" t="s">
        <v>7</v>
      </c>
      <c r="Z8" s="811" t="s">
        <v>8</v>
      </c>
      <c r="AA8" s="811" t="s">
        <v>9</v>
      </c>
      <c r="AB8" s="811" t="s">
        <v>10</v>
      </c>
      <c r="AC8" s="811" t="s">
        <v>16</v>
      </c>
      <c r="AD8" s="811" t="s">
        <v>11</v>
      </c>
      <c r="AE8" s="811" t="s">
        <v>12</v>
      </c>
      <c r="AF8" s="811" t="s">
        <v>3</v>
      </c>
      <c r="AG8" s="811" t="s">
        <v>13</v>
      </c>
      <c r="AH8" s="811" t="s">
        <v>4</v>
      </c>
      <c r="AI8" s="811" t="s">
        <v>5</v>
      </c>
      <c r="AJ8" s="812" t="s">
        <v>6</v>
      </c>
      <c r="AK8" s="810" t="s">
        <v>7</v>
      </c>
      <c r="AL8" s="811" t="s">
        <v>8</v>
      </c>
      <c r="AM8" s="811" t="s">
        <v>9</v>
      </c>
      <c r="AN8" s="811" t="s">
        <v>10</v>
      </c>
      <c r="AO8" s="811" t="s">
        <v>16</v>
      </c>
      <c r="AP8" s="811" t="s">
        <v>11</v>
      </c>
      <c r="AQ8" s="811" t="s">
        <v>12</v>
      </c>
      <c r="AR8" s="811" t="s">
        <v>3</v>
      </c>
      <c r="AS8" s="811" t="s">
        <v>13</v>
      </c>
      <c r="AT8" s="811" t="s">
        <v>4</v>
      </c>
      <c r="AU8" s="811" t="s">
        <v>5</v>
      </c>
      <c r="AV8" s="813" t="s">
        <v>6</v>
      </c>
      <c r="AW8" s="583" t="s">
        <v>7</v>
      </c>
      <c r="AX8" s="578" t="s">
        <v>8</v>
      </c>
      <c r="AY8" s="578" t="s">
        <v>9</v>
      </c>
      <c r="AZ8" s="578" t="s">
        <v>10</v>
      </c>
      <c r="BA8" s="578" t="s">
        <v>16</v>
      </c>
      <c r="BB8" s="578" t="s">
        <v>11</v>
      </c>
      <c r="BC8" s="578" t="s">
        <v>12</v>
      </c>
      <c r="BD8" s="578" t="s">
        <v>3</v>
      </c>
      <c r="BE8" s="578" t="s">
        <v>13</v>
      </c>
      <c r="BF8" s="580" t="s">
        <v>4</v>
      </c>
      <c r="BG8" s="581" t="s">
        <v>5</v>
      </c>
      <c r="BH8" s="571" t="s">
        <v>6</v>
      </c>
      <c r="BI8" s="582" t="s">
        <v>7</v>
      </c>
      <c r="BJ8" s="578" t="s">
        <v>8</v>
      </c>
      <c r="BK8" s="578" t="s">
        <v>9</v>
      </c>
      <c r="BL8" s="578" t="s">
        <v>10</v>
      </c>
      <c r="BM8" s="578" t="s">
        <v>16</v>
      </c>
      <c r="BN8" s="578" t="s">
        <v>11</v>
      </c>
      <c r="BO8" s="578" t="s">
        <v>12</v>
      </c>
      <c r="BP8" s="578" t="s">
        <v>3</v>
      </c>
      <c r="BQ8" s="578" t="s">
        <v>13</v>
      </c>
      <c r="BR8" s="201" t="s">
        <v>4</v>
      </c>
      <c r="BS8" s="262" t="s">
        <v>5</v>
      </c>
      <c r="BT8" s="264" t="s">
        <v>6</v>
      </c>
      <c r="BU8" s="17" t="s">
        <v>9</v>
      </c>
      <c r="BV8" s="18" t="s">
        <v>10</v>
      </c>
      <c r="BW8" s="18" t="s">
        <v>16</v>
      </c>
      <c r="BX8" s="18" t="s">
        <v>11</v>
      </c>
      <c r="BY8" s="18" t="s">
        <v>12</v>
      </c>
      <c r="BZ8" s="18" t="s">
        <v>3</v>
      </c>
      <c r="CA8" s="18" t="s">
        <v>13</v>
      </c>
      <c r="CB8" s="18" t="s">
        <v>4</v>
      </c>
      <c r="CC8" s="18" t="s">
        <v>5</v>
      </c>
      <c r="CD8" s="19" t="s">
        <v>6</v>
      </c>
    </row>
    <row r="9" spans="1:82" x14ac:dyDescent="0.25">
      <c r="A9" s="4">
        <v>1</v>
      </c>
      <c r="B9" s="584" t="s">
        <v>14</v>
      </c>
      <c r="C9" s="591"/>
      <c r="D9" s="586"/>
      <c r="E9" s="586"/>
      <c r="F9" s="586"/>
      <c r="G9" s="586"/>
      <c r="H9" s="586"/>
      <c r="I9" s="586"/>
      <c r="J9" s="586"/>
      <c r="K9" s="586"/>
      <c r="L9" s="586"/>
      <c r="M9" s="586"/>
      <c r="N9" s="814"/>
      <c r="O9" s="815"/>
      <c r="P9" s="586"/>
      <c r="Q9" s="586"/>
      <c r="R9" s="586"/>
      <c r="S9" s="586"/>
      <c r="T9" s="586"/>
      <c r="U9" s="587"/>
      <c r="V9" s="589"/>
      <c r="W9" s="589"/>
      <c r="X9" s="589"/>
      <c r="Y9" s="591"/>
      <c r="Z9" s="816"/>
      <c r="AA9" s="589"/>
      <c r="AB9" s="589"/>
      <c r="AC9" s="589"/>
      <c r="AD9" s="589"/>
      <c r="AE9" s="589"/>
      <c r="AF9" s="589"/>
      <c r="AG9" s="589"/>
      <c r="AH9" s="589"/>
      <c r="AI9" s="589"/>
      <c r="AJ9" s="589"/>
      <c r="AK9" s="591"/>
      <c r="AL9" s="589"/>
      <c r="AM9" s="589"/>
      <c r="AN9" s="589"/>
      <c r="AO9" s="589"/>
      <c r="AP9" s="589"/>
      <c r="AQ9" s="589"/>
      <c r="AR9" s="589"/>
      <c r="AS9" s="589"/>
      <c r="AT9" s="589"/>
      <c r="AU9" s="589"/>
      <c r="AV9" s="590"/>
      <c r="AW9" s="591"/>
      <c r="AX9" s="589"/>
      <c r="AY9" s="589"/>
      <c r="AZ9" s="589"/>
      <c r="BA9" s="589"/>
      <c r="BB9" s="589"/>
      <c r="BC9" s="589"/>
      <c r="BD9" s="589"/>
      <c r="BE9" s="589"/>
      <c r="BF9" s="589"/>
      <c r="BG9" s="589"/>
      <c r="BH9" s="590"/>
      <c r="BI9" s="589"/>
      <c r="BJ9" s="589"/>
      <c r="BK9" s="589"/>
      <c r="BL9" s="589"/>
      <c r="BM9" s="589"/>
      <c r="BN9" s="589"/>
      <c r="BO9" s="589"/>
      <c r="BP9" s="589"/>
      <c r="BQ9" s="589"/>
      <c r="BR9" s="188"/>
      <c r="BS9" s="188"/>
      <c r="BT9" s="188"/>
      <c r="BU9" s="158"/>
      <c r="BV9" s="24"/>
      <c r="BW9" s="25"/>
      <c r="BX9" s="25"/>
      <c r="BY9" s="25"/>
      <c r="BZ9" s="25"/>
      <c r="CA9" s="25"/>
      <c r="CB9" s="25"/>
      <c r="CC9" s="25"/>
      <c r="CD9" s="159"/>
    </row>
    <row r="10" spans="1:82" x14ac:dyDescent="0.25">
      <c r="A10" s="4"/>
      <c r="B10" s="61" t="s">
        <v>41</v>
      </c>
      <c r="C10" s="240">
        <v>963888.36</v>
      </c>
      <c r="D10" s="117">
        <v>953487.66</v>
      </c>
      <c r="E10" s="117">
        <v>954871.8</v>
      </c>
      <c r="F10" s="117">
        <v>957151.04</v>
      </c>
      <c r="G10" s="117">
        <v>956153.97999999986</v>
      </c>
      <c r="H10" s="117">
        <v>956893.51</v>
      </c>
      <c r="I10" s="117">
        <v>954604.77999999991</v>
      </c>
      <c r="J10" s="117">
        <v>955201.41999999993</v>
      </c>
      <c r="K10" s="117">
        <v>965302.07000000018</v>
      </c>
      <c r="L10" s="117">
        <v>962810.84000000008</v>
      </c>
      <c r="M10" s="117">
        <v>964410.89</v>
      </c>
      <c r="N10" s="241">
        <v>966928.80999999994</v>
      </c>
      <c r="O10" s="118">
        <v>965068.95</v>
      </c>
      <c r="P10" s="817">
        <v>965148.64</v>
      </c>
      <c r="Q10" s="117">
        <v>964166.08000000007</v>
      </c>
      <c r="R10" s="117">
        <v>964499.73999999987</v>
      </c>
      <c r="S10" s="117">
        <v>962352.76</v>
      </c>
      <c r="T10" s="817">
        <v>951295.4800000001</v>
      </c>
      <c r="U10" s="117">
        <v>953665.8</v>
      </c>
      <c r="V10" s="118">
        <v>963592.72000000009</v>
      </c>
      <c r="W10" s="118">
        <v>940393.1</v>
      </c>
      <c r="X10" s="186">
        <v>977004.97</v>
      </c>
      <c r="Y10" s="192">
        <v>959911.96999999986</v>
      </c>
      <c r="Z10" s="817">
        <v>959646.95999999985</v>
      </c>
      <c r="AA10" s="818">
        <v>961078</v>
      </c>
      <c r="AB10" s="818">
        <v>963353.25</v>
      </c>
      <c r="AC10" s="818">
        <v>961142.97</v>
      </c>
      <c r="AD10" s="817">
        <v>962876.99</v>
      </c>
      <c r="AE10" s="818">
        <v>962105.08000000019</v>
      </c>
      <c r="AF10" s="817">
        <v>956212.68</v>
      </c>
      <c r="AG10" s="818">
        <v>966177.99999999988</v>
      </c>
      <c r="AH10" s="818">
        <v>941606.50999999989</v>
      </c>
      <c r="AI10" s="817">
        <v>987184.43</v>
      </c>
      <c r="AJ10" s="818">
        <v>962506.35</v>
      </c>
      <c r="AK10" s="819">
        <v>973956.09000000008</v>
      </c>
      <c r="AL10" s="818">
        <v>960324.43</v>
      </c>
      <c r="AM10" s="818">
        <v>974815.35000000021</v>
      </c>
      <c r="AN10" s="818">
        <v>968248.94999999984</v>
      </c>
      <c r="AO10" s="818">
        <v>958556.05999999994</v>
      </c>
      <c r="AP10" s="818">
        <v>975990.82</v>
      </c>
      <c r="AQ10" s="817">
        <v>967923.74</v>
      </c>
      <c r="AR10" s="818">
        <v>968889.97000000009</v>
      </c>
      <c r="AS10" s="818">
        <v>967991.22</v>
      </c>
      <c r="AT10" s="818">
        <v>969642.39000000013</v>
      </c>
      <c r="AU10" s="818">
        <v>972728.90999999992</v>
      </c>
      <c r="AV10" s="818">
        <v>972732.12</v>
      </c>
      <c r="AW10" s="604">
        <v>974106.39000000013</v>
      </c>
      <c r="AX10" s="545">
        <v>969551.93999999983</v>
      </c>
      <c r="AY10" s="545">
        <v>970683.65</v>
      </c>
      <c r="AZ10" s="545">
        <v>970484.40999999992</v>
      </c>
      <c r="BA10" s="545">
        <v>967053.09000000008</v>
      </c>
      <c r="BB10" s="545">
        <v>973759.24000000022</v>
      </c>
      <c r="BC10" s="545">
        <v>970244.91999999993</v>
      </c>
      <c r="BD10" s="545">
        <v>968717.35999999987</v>
      </c>
      <c r="BE10" s="545">
        <v>962360.64000000013</v>
      </c>
      <c r="BF10" s="545">
        <v>978378.23999999987</v>
      </c>
      <c r="BG10" s="545">
        <v>975037.80000000016</v>
      </c>
      <c r="BH10" s="605">
        <v>976737.66999999981</v>
      </c>
      <c r="BI10" s="545">
        <v>979598.66000000015</v>
      </c>
      <c r="BJ10" s="545">
        <v>978878.96000000008</v>
      </c>
      <c r="BK10" s="545">
        <v>979050.43999999983</v>
      </c>
      <c r="BL10" s="545">
        <v>976158.63000000012</v>
      </c>
      <c r="BM10" s="545">
        <v>968339.72999999986</v>
      </c>
      <c r="BN10" s="545">
        <v>966536</v>
      </c>
      <c r="BO10" s="545">
        <v>969106</v>
      </c>
      <c r="BP10" s="545">
        <v>968634</v>
      </c>
      <c r="BQ10" s="545">
        <v>970358</v>
      </c>
      <c r="BR10" s="228">
        <v>973004</v>
      </c>
      <c r="BS10" s="228"/>
      <c r="BT10" s="228"/>
      <c r="BU10" s="160">
        <f t="shared" ref="BU10:CD15" si="0">O10-C10</f>
        <v>1180.5899999999674</v>
      </c>
      <c r="BV10" s="62">
        <f t="shared" si="0"/>
        <v>11660.979999999981</v>
      </c>
      <c r="BW10" s="62">
        <f t="shared" si="0"/>
        <v>9294.2800000000279</v>
      </c>
      <c r="BX10" s="62">
        <f t="shared" si="0"/>
        <v>7348.699999999837</v>
      </c>
      <c r="BY10" s="62">
        <f t="shared" si="0"/>
        <v>6198.7800000001444</v>
      </c>
      <c r="BZ10" s="62">
        <f t="shared" si="0"/>
        <v>-5598.0299999999115</v>
      </c>
      <c r="CA10" s="62">
        <f t="shared" si="0"/>
        <v>-938.97999999986496</v>
      </c>
      <c r="CB10" s="62">
        <f t="shared" si="0"/>
        <v>8391.300000000163</v>
      </c>
      <c r="CC10" s="62">
        <f t="shared" si="0"/>
        <v>-24908.970000000205</v>
      </c>
      <c r="CD10" s="76">
        <f t="shared" si="0"/>
        <v>14194.129999999888</v>
      </c>
    </row>
    <row r="11" spans="1:82" x14ac:dyDescent="0.25">
      <c r="A11" s="4"/>
      <c r="B11" s="61" t="s">
        <v>42</v>
      </c>
      <c r="C11" s="240">
        <v>92632.06</v>
      </c>
      <c r="D11" s="117">
        <v>92703.81</v>
      </c>
      <c r="E11" s="117">
        <v>92681.61</v>
      </c>
      <c r="F11" s="117">
        <v>91744.47</v>
      </c>
      <c r="G11" s="117">
        <v>91268.97</v>
      </c>
      <c r="H11" s="117">
        <v>90826.109999999986</v>
      </c>
      <c r="I11" s="117">
        <v>90440.76</v>
      </c>
      <c r="J11" s="117">
        <v>90327.260000000009</v>
      </c>
      <c r="K11" s="117">
        <v>89982.23</v>
      </c>
      <c r="L11" s="117">
        <v>89306.27</v>
      </c>
      <c r="M11" s="117">
        <v>89743.469999999987</v>
      </c>
      <c r="N11" s="241">
        <v>90678.900000000009</v>
      </c>
      <c r="O11" s="118">
        <v>91284.15</v>
      </c>
      <c r="P11" s="817">
        <v>91212.9</v>
      </c>
      <c r="Q11" s="117">
        <v>90805.41</v>
      </c>
      <c r="R11" s="117">
        <v>91024.87000000001</v>
      </c>
      <c r="S11" s="117">
        <v>91260.07</v>
      </c>
      <c r="T11" s="817">
        <v>92555.829999999987</v>
      </c>
      <c r="U11" s="117">
        <v>93313.900000000009</v>
      </c>
      <c r="V11" s="118">
        <v>95036.42</v>
      </c>
      <c r="W11" s="118">
        <v>91752.24</v>
      </c>
      <c r="X11" s="186">
        <v>94326.71</v>
      </c>
      <c r="Y11" s="192">
        <v>94294.590000000011</v>
      </c>
      <c r="Z11" s="817">
        <v>95429.99</v>
      </c>
      <c r="AA11" s="818">
        <v>96547</v>
      </c>
      <c r="AB11" s="818">
        <v>97375.110000000015</v>
      </c>
      <c r="AC11" s="818">
        <v>97807.67</v>
      </c>
      <c r="AD11" s="817">
        <v>97684.799999999988</v>
      </c>
      <c r="AE11" s="818">
        <v>97847.65</v>
      </c>
      <c r="AF11" s="817">
        <v>97758.900000000009</v>
      </c>
      <c r="AG11" s="818">
        <v>98063.799999999974</v>
      </c>
      <c r="AH11" s="818">
        <v>95840.900000000023</v>
      </c>
      <c r="AI11" s="817">
        <v>98616.89999999998</v>
      </c>
      <c r="AJ11" s="818">
        <v>97338.210000000021</v>
      </c>
      <c r="AK11" s="819">
        <v>98609.76</v>
      </c>
      <c r="AL11" s="818">
        <v>99208.31</v>
      </c>
      <c r="AM11" s="818">
        <v>100920.15999999999</v>
      </c>
      <c r="AN11" s="818">
        <v>101047.41999999997</v>
      </c>
      <c r="AO11" s="818">
        <v>100731.67000000001</v>
      </c>
      <c r="AP11" s="818">
        <v>103951.99</v>
      </c>
      <c r="AQ11" s="817">
        <v>102454.45000000003</v>
      </c>
      <c r="AR11" s="818">
        <v>102129.14000000001</v>
      </c>
      <c r="AS11" s="818">
        <v>102442.08</v>
      </c>
      <c r="AT11" s="818">
        <v>102102.71</v>
      </c>
      <c r="AU11" s="818">
        <v>102071.22999999998</v>
      </c>
      <c r="AV11" s="818">
        <v>103187.95999999999</v>
      </c>
      <c r="AW11" s="604">
        <v>104172.78000000001</v>
      </c>
      <c r="AX11" s="545">
        <v>104868.89999999998</v>
      </c>
      <c r="AY11" s="545">
        <v>106468.23000000001</v>
      </c>
      <c r="AZ11" s="545">
        <v>107601.51000000001</v>
      </c>
      <c r="BA11" s="545">
        <v>108686.59999999999</v>
      </c>
      <c r="BB11" s="545">
        <v>109393.32999999999</v>
      </c>
      <c r="BC11" s="545">
        <v>108900.09000000001</v>
      </c>
      <c r="BD11" s="545">
        <v>109121.55999999998</v>
      </c>
      <c r="BE11" s="545">
        <v>108813.07999999999</v>
      </c>
      <c r="BF11" s="545">
        <v>109044.01000000002</v>
      </c>
      <c r="BG11" s="545">
        <v>109059.37000000001</v>
      </c>
      <c r="BH11" s="605">
        <v>108930.42000000001</v>
      </c>
      <c r="BI11" s="545">
        <v>108357.65000000001</v>
      </c>
      <c r="BJ11" s="545">
        <v>110108.51999999999</v>
      </c>
      <c r="BK11" s="545">
        <v>111287.86000000002</v>
      </c>
      <c r="BL11" s="545">
        <v>112208.20000000001</v>
      </c>
      <c r="BM11" s="545">
        <v>112699.06999999999</v>
      </c>
      <c r="BN11" s="545">
        <v>113364</v>
      </c>
      <c r="BO11" s="545">
        <v>109501</v>
      </c>
      <c r="BP11" s="545">
        <v>107414</v>
      </c>
      <c r="BQ11" s="545">
        <v>107295</v>
      </c>
      <c r="BR11" s="228">
        <v>106591</v>
      </c>
      <c r="BS11" s="228"/>
      <c r="BT11" s="228"/>
      <c r="BU11" s="160">
        <f t="shared" si="0"/>
        <v>-1347.9100000000035</v>
      </c>
      <c r="BV11" s="62">
        <f t="shared" si="0"/>
        <v>-1490.9100000000035</v>
      </c>
      <c r="BW11" s="62">
        <f t="shared" si="0"/>
        <v>-1876.1999999999971</v>
      </c>
      <c r="BX11" s="62">
        <f t="shared" si="0"/>
        <v>-719.59999999999127</v>
      </c>
      <c r="BY11" s="62">
        <f t="shared" si="0"/>
        <v>-8.8999999999941792</v>
      </c>
      <c r="BZ11" s="62">
        <f t="shared" si="0"/>
        <v>1729.7200000000012</v>
      </c>
      <c r="CA11" s="62">
        <f t="shared" si="0"/>
        <v>2873.140000000014</v>
      </c>
      <c r="CB11" s="62">
        <f t="shared" si="0"/>
        <v>4709.1599999999889</v>
      </c>
      <c r="CC11" s="62">
        <f t="shared" si="0"/>
        <v>1770.0100000000093</v>
      </c>
      <c r="CD11" s="76">
        <f t="shared" si="0"/>
        <v>5020.4400000000023</v>
      </c>
    </row>
    <row r="12" spans="1:82" x14ac:dyDescent="0.25">
      <c r="A12" s="4"/>
      <c r="B12" s="61" t="s">
        <v>43</v>
      </c>
      <c r="C12" s="240">
        <v>161420.96</v>
      </c>
      <c r="D12" s="117">
        <v>159108.83000000002</v>
      </c>
      <c r="E12" s="117">
        <v>159730.23000000001</v>
      </c>
      <c r="F12" s="117">
        <v>159687.94999999998</v>
      </c>
      <c r="G12" s="117">
        <v>159378.69999999995</v>
      </c>
      <c r="H12" s="117">
        <v>160202.63</v>
      </c>
      <c r="I12" s="117">
        <v>159386.68</v>
      </c>
      <c r="J12" s="117">
        <v>158930.51999999999</v>
      </c>
      <c r="K12" s="117">
        <v>160660.53</v>
      </c>
      <c r="L12" s="117">
        <v>160179.31</v>
      </c>
      <c r="M12" s="117">
        <v>160051.44</v>
      </c>
      <c r="N12" s="241">
        <v>161207.75</v>
      </c>
      <c r="O12" s="118">
        <v>160466.02000000002</v>
      </c>
      <c r="P12" s="817">
        <v>159552.82</v>
      </c>
      <c r="Q12" s="117">
        <v>160710.87</v>
      </c>
      <c r="R12" s="117">
        <v>160473.78</v>
      </c>
      <c r="S12" s="117">
        <v>159829.37</v>
      </c>
      <c r="T12" s="817">
        <v>158618.30000000002</v>
      </c>
      <c r="U12" s="117">
        <v>158925.29</v>
      </c>
      <c r="V12" s="118">
        <v>163749.54999999999</v>
      </c>
      <c r="W12" s="118">
        <v>155461.46999999997</v>
      </c>
      <c r="X12" s="186">
        <v>165203.77000000002</v>
      </c>
      <c r="Y12" s="192">
        <v>161273.15999999995</v>
      </c>
      <c r="Z12" s="817">
        <v>161042.60999999996</v>
      </c>
      <c r="AA12" s="818">
        <v>161814</v>
      </c>
      <c r="AB12" s="818">
        <v>161787.27999999997</v>
      </c>
      <c r="AC12" s="818">
        <v>162053.02000000002</v>
      </c>
      <c r="AD12" s="817">
        <v>162633.90000000002</v>
      </c>
      <c r="AE12" s="818">
        <v>161048.50000000003</v>
      </c>
      <c r="AF12" s="817">
        <v>160872.9</v>
      </c>
      <c r="AG12" s="818">
        <v>161690.27999999997</v>
      </c>
      <c r="AH12" s="818">
        <v>158349.03</v>
      </c>
      <c r="AI12" s="817">
        <v>164778.34</v>
      </c>
      <c r="AJ12" s="818">
        <v>160692.20000000001</v>
      </c>
      <c r="AK12" s="819">
        <v>162661.16999999998</v>
      </c>
      <c r="AL12" s="818">
        <v>159991.23000000001</v>
      </c>
      <c r="AM12" s="818">
        <v>163799.57</v>
      </c>
      <c r="AN12" s="818">
        <v>161698.46000000002</v>
      </c>
      <c r="AO12" s="818">
        <v>158595.51999999999</v>
      </c>
      <c r="AP12" s="818">
        <v>164173.54999999999</v>
      </c>
      <c r="AQ12" s="817">
        <v>161642.30999999997</v>
      </c>
      <c r="AR12" s="818">
        <v>162148.64999999997</v>
      </c>
      <c r="AS12" s="818">
        <v>162231.84000000003</v>
      </c>
      <c r="AT12" s="818">
        <v>161250.55999999997</v>
      </c>
      <c r="AU12" s="818">
        <v>162995.76</v>
      </c>
      <c r="AV12" s="818">
        <v>162031.37000000002</v>
      </c>
      <c r="AW12" s="604">
        <v>164163.37999999998</v>
      </c>
      <c r="AX12" s="545">
        <v>163302.24000000002</v>
      </c>
      <c r="AY12" s="545">
        <v>162622.78000000006</v>
      </c>
      <c r="AZ12" s="545">
        <v>162411.66000000003</v>
      </c>
      <c r="BA12" s="545">
        <v>162403.40999999997</v>
      </c>
      <c r="BB12" s="545">
        <v>163498.34000000003</v>
      </c>
      <c r="BC12" s="545">
        <v>162514.86000000002</v>
      </c>
      <c r="BD12" s="545">
        <v>162336.88999999998</v>
      </c>
      <c r="BE12" s="545">
        <v>161358.90000000002</v>
      </c>
      <c r="BF12" s="545">
        <v>162942.25999999998</v>
      </c>
      <c r="BG12" s="545">
        <v>164211.66</v>
      </c>
      <c r="BH12" s="605">
        <v>163639.00999999998</v>
      </c>
      <c r="BI12" s="545">
        <v>165084.56</v>
      </c>
      <c r="BJ12" s="545">
        <v>165477.29</v>
      </c>
      <c r="BK12" s="545">
        <v>167453.98000000004</v>
      </c>
      <c r="BL12" s="545">
        <v>165507.69000000003</v>
      </c>
      <c r="BM12" s="545">
        <v>164174.69000000003</v>
      </c>
      <c r="BN12" s="545">
        <v>163382</v>
      </c>
      <c r="BO12" s="545">
        <v>159507</v>
      </c>
      <c r="BP12" s="545">
        <v>159610</v>
      </c>
      <c r="BQ12" s="545">
        <v>159894</v>
      </c>
      <c r="BR12" s="228">
        <v>160340</v>
      </c>
      <c r="BS12" s="228"/>
      <c r="BT12" s="228"/>
      <c r="BU12" s="160">
        <f t="shared" si="0"/>
        <v>-954.93999999997322</v>
      </c>
      <c r="BV12" s="62">
        <f t="shared" si="0"/>
        <v>443.98999999999069</v>
      </c>
      <c r="BW12" s="62">
        <f t="shared" si="0"/>
        <v>980.63999999998487</v>
      </c>
      <c r="BX12" s="62">
        <f t="shared" si="0"/>
        <v>785.8300000000163</v>
      </c>
      <c r="BY12" s="62">
        <f t="shared" si="0"/>
        <v>450.67000000004191</v>
      </c>
      <c r="BZ12" s="62">
        <f t="shared" si="0"/>
        <v>-1584.3299999999872</v>
      </c>
      <c r="CA12" s="62">
        <f t="shared" si="0"/>
        <v>-461.38999999998487</v>
      </c>
      <c r="CB12" s="62">
        <f t="shared" si="0"/>
        <v>4819.0299999999988</v>
      </c>
      <c r="CC12" s="62">
        <f t="shared" si="0"/>
        <v>-5199.0600000000268</v>
      </c>
      <c r="CD12" s="76">
        <f t="shared" si="0"/>
        <v>5024.460000000021</v>
      </c>
    </row>
    <row r="13" spans="1:82" x14ac:dyDescent="0.25">
      <c r="A13" s="4"/>
      <c r="B13" s="61" t="s">
        <v>55</v>
      </c>
      <c r="C13" s="240">
        <v>4796.1499999999996</v>
      </c>
      <c r="D13" s="117">
        <v>4825.6000000000004</v>
      </c>
      <c r="E13" s="117">
        <v>4806.8099999999995</v>
      </c>
      <c r="F13" s="117">
        <v>4848.3600000000006</v>
      </c>
      <c r="G13" s="117">
        <v>4831.8599999999997</v>
      </c>
      <c r="H13" s="117">
        <v>4856.9800000000005</v>
      </c>
      <c r="I13" s="117">
        <v>4809.41</v>
      </c>
      <c r="J13" s="117">
        <v>4904.0999999999985</v>
      </c>
      <c r="K13" s="117">
        <v>4841.6400000000003</v>
      </c>
      <c r="L13" s="117">
        <v>4962.3</v>
      </c>
      <c r="M13" s="117">
        <v>4883.3</v>
      </c>
      <c r="N13" s="241">
        <v>4929.9299999999994</v>
      </c>
      <c r="O13" s="118">
        <v>4937.34</v>
      </c>
      <c r="P13" s="817">
        <v>4983.1399999999994</v>
      </c>
      <c r="Q13" s="117">
        <v>4928.5000000000009</v>
      </c>
      <c r="R13" s="117">
        <v>4908.3300000000008</v>
      </c>
      <c r="S13" s="117">
        <v>4908.07</v>
      </c>
      <c r="T13" s="817">
        <v>4977.67</v>
      </c>
      <c r="U13" s="117">
        <v>4971.2</v>
      </c>
      <c r="V13" s="118">
        <v>4894.68</v>
      </c>
      <c r="W13" s="118">
        <v>4907.7700000000004</v>
      </c>
      <c r="X13" s="186">
        <v>4939.3</v>
      </c>
      <c r="Y13" s="192">
        <v>4974.2</v>
      </c>
      <c r="Z13" s="817">
        <v>4903.3900000000003</v>
      </c>
      <c r="AA13" s="818">
        <v>5000</v>
      </c>
      <c r="AB13" s="818">
        <v>4815.54</v>
      </c>
      <c r="AC13" s="818">
        <v>4912.3300000000008</v>
      </c>
      <c r="AD13" s="817">
        <v>4949.42</v>
      </c>
      <c r="AE13" s="818">
        <v>5008.7500000000009</v>
      </c>
      <c r="AF13" s="817">
        <v>4911.3</v>
      </c>
      <c r="AG13" s="818">
        <v>4998.04</v>
      </c>
      <c r="AH13" s="818">
        <v>4986.1799999999994</v>
      </c>
      <c r="AI13" s="817">
        <v>4950.0199999999986</v>
      </c>
      <c r="AJ13" s="818">
        <v>4990.1099999999997</v>
      </c>
      <c r="AK13" s="819">
        <v>5044.9300000000012</v>
      </c>
      <c r="AL13" s="818">
        <v>4837.78</v>
      </c>
      <c r="AM13" s="818">
        <v>4917.5000000000009</v>
      </c>
      <c r="AN13" s="818">
        <v>4964.92</v>
      </c>
      <c r="AO13" s="818">
        <v>5004.619999999999</v>
      </c>
      <c r="AP13" s="818">
        <v>5122.6499999999996</v>
      </c>
      <c r="AQ13" s="817">
        <v>5004.96</v>
      </c>
      <c r="AR13" s="818">
        <v>4961.53</v>
      </c>
      <c r="AS13" s="818">
        <v>4999.57</v>
      </c>
      <c r="AT13" s="818">
        <v>5016.7599999999993</v>
      </c>
      <c r="AU13" s="818">
        <v>5007.6299999999992</v>
      </c>
      <c r="AV13" s="818">
        <v>5024.2300000000005</v>
      </c>
      <c r="AW13" s="604">
        <v>4383.9400000000005</v>
      </c>
      <c r="AX13" s="545">
        <v>4387.4399999999996</v>
      </c>
      <c r="AY13" s="545">
        <v>4439.8599999999997</v>
      </c>
      <c r="AZ13" s="545">
        <v>4373.4199999999992</v>
      </c>
      <c r="BA13" s="545">
        <v>4459.420000000001</v>
      </c>
      <c r="BB13" s="545">
        <v>4427.67</v>
      </c>
      <c r="BC13" s="545">
        <v>4443.2999999999993</v>
      </c>
      <c r="BD13" s="545">
        <v>4439.49</v>
      </c>
      <c r="BE13" s="545">
        <v>4442.43</v>
      </c>
      <c r="BF13" s="545">
        <v>4418.87</v>
      </c>
      <c r="BG13" s="545">
        <v>4509.6099999999997</v>
      </c>
      <c r="BH13" s="605">
        <v>4413.2700000000004</v>
      </c>
      <c r="BI13" s="545">
        <v>4519.9699999999993</v>
      </c>
      <c r="BJ13" s="545">
        <v>4455.6099999999997</v>
      </c>
      <c r="BK13" s="545">
        <v>4498.5</v>
      </c>
      <c r="BL13" s="545">
        <v>4418.25</v>
      </c>
      <c r="BM13" s="545">
        <v>4439.1200000000008</v>
      </c>
      <c r="BN13" s="545">
        <v>683</v>
      </c>
      <c r="BO13" s="545">
        <v>4582</v>
      </c>
      <c r="BP13" s="545">
        <v>4705</v>
      </c>
      <c r="BQ13" s="545">
        <v>4843</v>
      </c>
      <c r="BR13" s="228">
        <v>5004</v>
      </c>
      <c r="BS13" s="228"/>
      <c r="BT13" s="228"/>
      <c r="BU13" s="160">
        <f t="shared" si="0"/>
        <v>141.19000000000051</v>
      </c>
      <c r="BV13" s="62">
        <f t="shared" si="0"/>
        <v>157.53999999999905</v>
      </c>
      <c r="BW13" s="62">
        <f t="shared" si="0"/>
        <v>121.69000000000142</v>
      </c>
      <c r="BX13" s="62">
        <f t="shared" si="0"/>
        <v>59.970000000000255</v>
      </c>
      <c r="BY13" s="62">
        <f t="shared" si="0"/>
        <v>76.210000000000036</v>
      </c>
      <c r="BZ13" s="62">
        <f t="shared" si="0"/>
        <v>120.6899999999996</v>
      </c>
      <c r="CA13" s="62">
        <f t="shared" si="0"/>
        <v>161.78999999999996</v>
      </c>
      <c r="CB13" s="62">
        <f t="shared" si="0"/>
        <v>-9.4199999999982538</v>
      </c>
      <c r="CC13" s="62">
        <f t="shared" si="0"/>
        <v>66.130000000000109</v>
      </c>
      <c r="CD13" s="76">
        <f t="shared" si="0"/>
        <v>-23</v>
      </c>
    </row>
    <row r="14" spans="1:82" x14ac:dyDescent="0.25">
      <c r="A14" s="4"/>
      <c r="B14" s="61" t="s">
        <v>56</v>
      </c>
      <c r="C14" s="240">
        <v>12533.17</v>
      </c>
      <c r="D14" s="117">
        <v>12461.130000000001</v>
      </c>
      <c r="E14" s="117">
        <v>12428.740000000002</v>
      </c>
      <c r="F14" s="117">
        <v>12439.13</v>
      </c>
      <c r="G14" s="117">
        <v>12454.32</v>
      </c>
      <c r="H14" s="117">
        <v>12427.529999999999</v>
      </c>
      <c r="I14" s="117">
        <v>12431.75</v>
      </c>
      <c r="J14" s="117">
        <v>12394.470000000001</v>
      </c>
      <c r="K14" s="117">
        <v>13293.470000000001</v>
      </c>
      <c r="L14" s="117">
        <v>13232.529999999999</v>
      </c>
      <c r="M14" s="117">
        <v>13251.19</v>
      </c>
      <c r="N14" s="241">
        <v>13287.13</v>
      </c>
      <c r="O14" s="118">
        <v>13236.87</v>
      </c>
      <c r="P14" s="817">
        <v>13240.46</v>
      </c>
      <c r="Q14" s="117">
        <v>13216.87</v>
      </c>
      <c r="R14" s="117">
        <v>13203.87</v>
      </c>
      <c r="S14" s="117">
        <v>13213.56</v>
      </c>
      <c r="T14" s="817">
        <v>13143.45</v>
      </c>
      <c r="U14" s="117">
        <v>13154.27</v>
      </c>
      <c r="V14" s="118">
        <v>13298.34</v>
      </c>
      <c r="W14" s="118">
        <v>13066.11</v>
      </c>
      <c r="X14" s="186">
        <v>13300.39</v>
      </c>
      <c r="Y14" s="192">
        <v>13165.1</v>
      </c>
      <c r="Z14" s="817">
        <v>13130.1</v>
      </c>
      <c r="AA14" s="818">
        <v>13153</v>
      </c>
      <c r="AB14" s="818">
        <v>13129.690000000002</v>
      </c>
      <c r="AC14" s="818">
        <v>13130.859999999999</v>
      </c>
      <c r="AD14" s="817">
        <v>13082.300000000001</v>
      </c>
      <c r="AE14" s="818">
        <v>13091.860000000002</v>
      </c>
      <c r="AF14" s="817">
        <v>13030.1</v>
      </c>
      <c r="AG14" s="818">
        <v>13166.83</v>
      </c>
      <c r="AH14" s="818">
        <v>13095.669999999998</v>
      </c>
      <c r="AI14" s="817">
        <v>13086.7</v>
      </c>
      <c r="AJ14" s="818">
        <v>13068.94</v>
      </c>
      <c r="AK14" s="819">
        <v>13071.839999999998</v>
      </c>
      <c r="AL14" s="818">
        <v>12984.3</v>
      </c>
      <c r="AM14" s="818">
        <v>13042.699999999999</v>
      </c>
      <c r="AN14" s="818">
        <v>13005.84</v>
      </c>
      <c r="AO14" s="818">
        <v>12949.04</v>
      </c>
      <c r="AP14" s="818">
        <v>13095.470000000001</v>
      </c>
      <c r="AQ14" s="817">
        <v>12998.06</v>
      </c>
      <c r="AR14" s="818">
        <v>12981.57</v>
      </c>
      <c r="AS14" s="818">
        <v>12999.400000000001</v>
      </c>
      <c r="AT14" s="818">
        <v>12983.73</v>
      </c>
      <c r="AU14" s="818">
        <v>12960.47</v>
      </c>
      <c r="AV14" s="818">
        <v>12930.06</v>
      </c>
      <c r="AW14" s="604">
        <v>12895.900000000001</v>
      </c>
      <c r="AX14" s="545">
        <v>12308.73</v>
      </c>
      <c r="AY14" s="545">
        <v>12334.57</v>
      </c>
      <c r="AZ14" s="545">
        <v>12344.87</v>
      </c>
      <c r="BA14" s="545">
        <v>12316.439999999999</v>
      </c>
      <c r="BB14" s="545">
        <v>12293.41</v>
      </c>
      <c r="BC14" s="545">
        <v>12268.36</v>
      </c>
      <c r="BD14" s="545">
        <v>12255.73</v>
      </c>
      <c r="BE14" s="545">
        <v>12240.8</v>
      </c>
      <c r="BF14" s="545">
        <v>12227.53</v>
      </c>
      <c r="BG14" s="545">
        <v>12199.429999999998</v>
      </c>
      <c r="BH14" s="605">
        <v>12183.83</v>
      </c>
      <c r="BI14" s="545">
        <v>12197.13</v>
      </c>
      <c r="BJ14" s="545">
        <v>12218.5</v>
      </c>
      <c r="BK14" s="545">
        <v>12138.100000000002</v>
      </c>
      <c r="BL14" s="545">
        <v>11979.7</v>
      </c>
      <c r="BM14" s="545">
        <v>11762.93</v>
      </c>
      <c r="BN14" s="545">
        <v>9028</v>
      </c>
      <c r="BO14" s="545">
        <v>9016</v>
      </c>
      <c r="BP14" s="545">
        <v>9010</v>
      </c>
      <c r="BQ14" s="545">
        <v>8999</v>
      </c>
      <c r="BR14" s="228">
        <v>8992</v>
      </c>
      <c r="BS14" s="228"/>
      <c r="BT14" s="228"/>
      <c r="BU14" s="160">
        <f t="shared" si="0"/>
        <v>703.70000000000073</v>
      </c>
      <c r="BV14" s="62">
        <f t="shared" si="0"/>
        <v>779.32999999999811</v>
      </c>
      <c r="BW14" s="62">
        <f t="shared" si="0"/>
        <v>788.1299999999992</v>
      </c>
      <c r="BX14" s="62">
        <f t="shared" si="0"/>
        <v>764.7400000000016</v>
      </c>
      <c r="BY14" s="62">
        <f t="shared" si="0"/>
        <v>759.23999999999978</v>
      </c>
      <c r="BZ14" s="62">
        <f t="shared" si="0"/>
        <v>715.92000000000189</v>
      </c>
      <c r="CA14" s="62">
        <f t="shared" si="0"/>
        <v>722.52000000000044</v>
      </c>
      <c r="CB14" s="62">
        <f t="shared" si="0"/>
        <v>903.86999999999898</v>
      </c>
      <c r="CC14" s="62">
        <f t="shared" si="0"/>
        <v>-227.36000000000058</v>
      </c>
      <c r="CD14" s="76">
        <f t="shared" si="0"/>
        <v>67.860000000000582</v>
      </c>
    </row>
    <row r="15" spans="1:82" ht="15.75" thickBot="1" x14ac:dyDescent="0.3">
      <c r="A15" s="4"/>
      <c r="B15" s="80" t="s">
        <v>46</v>
      </c>
      <c r="C15" s="244">
        <v>1235270.6999999997</v>
      </c>
      <c r="D15" s="121">
        <v>1222587.03</v>
      </c>
      <c r="E15" s="121">
        <v>1224519.1900000002</v>
      </c>
      <c r="F15" s="121">
        <v>1225870.95</v>
      </c>
      <c r="G15" s="121">
        <v>1224087.83</v>
      </c>
      <c r="H15" s="121">
        <v>1225206.76</v>
      </c>
      <c r="I15" s="121">
        <v>1221673.3799999999</v>
      </c>
      <c r="J15" s="121">
        <v>1221757.77</v>
      </c>
      <c r="K15" s="121">
        <v>1234079.9400000002</v>
      </c>
      <c r="L15" s="121">
        <v>1230491.2500000002</v>
      </c>
      <c r="M15" s="121">
        <v>1232340.29</v>
      </c>
      <c r="N15" s="245">
        <v>1237032.5199999998</v>
      </c>
      <c r="O15" s="122">
        <v>1234993.33</v>
      </c>
      <c r="P15" s="121">
        <v>1234137.96</v>
      </c>
      <c r="Q15" s="121">
        <v>1233827.73</v>
      </c>
      <c r="R15" s="121">
        <v>1234110.5900000001</v>
      </c>
      <c r="S15" s="121">
        <v>1231563.8300000003</v>
      </c>
      <c r="T15" s="820">
        <f>SUM(T10:T14)</f>
        <v>1220590.73</v>
      </c>
      <c r="U15" s="121">
        <v>1224030.46</v>
      </c>
      <c r="V15" s="122">
        <v>1240571.7100000002</v>
      </c>
      <c r="W15" s="122">
        <v>1205580.6900000002</v>
      </c>
      <c r="X15" s="148">
        <v>1254775.1399999999</v>
      </c>
      <c r="Y15" s="194">
        <v>1233619.0199999998</v>
      </c>
      <c r="Z15" s="820">
        <f>SUM(Z10:Z14)</f>
        <v>1234153.0499999998</v>
      </c>
      <c r="AA15" s="821">
        <v>1237592</v>
      </c>
      <c r="AB15" s="821">
        <v>1240460.8700000001</v>
      </c>
      <c r="AC15" s="821">
        <v>1239046.8500000001</v>
      </c>
      <c r="AD15" s="820">
        <f>SUM(AD10:AD14)</f>
        <v>1241227.4099999999</v>
      </c>
      <c r="AE15" s="821">
        <v>1239101.8400000003</v>
      </c>
      <c r="AF15" s="820">
        <f>SUM(AF10:AF14)</f>
        <v>1232785.8800000001</v>
      </c>
      <c r="AG15" s="821">
        <v>1244096.95</v>
      </c>
      <c r="AH15" s="821">
        <v>1213878.2899999998</v>
      </c>
      <c r="AI15" s="820">
        <f t="shared" ref="AI15" si="1">SUM(AI10:AI14)</f>
        <v>1268616.3900000001</v>
      </c>
      <c r="AJ15" s="821">
        <v>1238595.81</v>
      </c>
      <c r="AK15" s="822">
        <v>1253343.79</v>
      </c>
      <c r="AL15" s="821">
        <v>1237346.05</v>
      </c>
      <c r="AM15" s="821">
        <f t="shared" ref="AM15" si="2">SUM(AM10:AM14)</f>
        <v>1257495.2800000003</v>
      </c>
      <c r="AN15" s="821">
        <v>1248965.5899999999</v>
      </c>
      <c r="AO15" s="821">
        <v>1235836.9100000001</v>
      </c>
      <c r="AP15" s="821">
        <v>1262334.48</v>
      </c>
      <c r="AQ15" s="820">
        <f t="shared" ref="AQ15" si="3">SUM(AQ10:AQ14)</f>
        <v>1250023.52</v>
      </c>
      <c r="AR15" s="821">
        <v>1251110.8600000001</v>
      </c>
      <c r="AS15" s="821">
        <v>1250664.1100000001</v>
      </c>
      <c r="AT15" s="821">
        <v>1250996.1500000001</v>
      </c>
      <c r="AU15" s="821">
        <v>1255763.9999999998</v>
      </c>
      <c r="AV15" s="821">
        <v>1255905.7400000002</v>
      </c>
      <c r="AW15" s="612">
        <v>1259722.3899999999</v>
      </c>
      <c r="AX15" s="281">
        <v>1254419.2499999998</v>
      </c>
      <c r="AY15" s="281">
        <v>1256549.0900000003</v>
      </c>
      <c r="AZ15" s="281">
        <v>1257215.8700000001</v>
      </c>
      <c r="BA15" s="281">
        <v>1254918.96</v>
      </c>
      <c r="BB15" s="281">
        <v>1263371.9900000002</v>
      </c>
      <c r="BC15" s="281">
        <v>1258371.5300000003</v>
      </c>
      <c r="BD15" s="281">
        <v>1256871.0299999998</v>
      </c>
      <c r="BE15" s="281">
        <v>1249215.8500000001</v>
      </c>
      <c r="BF15" s="281">
        <v>1267010.9100000001</v>
      </c>
      <c r="BG15" s="281">
        <v>1265017.8700000001</v>
      </c>
      <c r="BH15" s="608">
        <v>1265904.2</v>
      </c>
      <c r="BI15" s="281">
        <v>1269757.97</v>
      </c>
      <c r="BJ15" s="281">
        <v>1271138.8800000001</v>
      </c>
      <c r="BK15" s="281">
        <v>1274428.8799999999</v>
      </c>
      <c r="BL15" s="281">
        <v>1270272.47</v>
      </c>
      <c r="BM15" s="281">
        <v>1261415.5399999998</v>
      </c>
      <c r="BN15" s="281">
        <v>1252993</v>
      </c>
      <c r="BO15" s="281">
        <v>1251712</v>
      </c>
      <c r="BP15" s="281">
        <v>1249373</v>
      </c>
      <c r="BQ15" s="281">
        <v>1251389</v>
      </c>
      <c r="BR15" s="216">
        <v>1253931</v>
      </c>
      <c r="BS15" s="216"/>
      <c r="BT15" s="216"/>
      <c r="BU15" s="161">
        <f t="shared" si="0"/>
        <v>-277.3699999996461</v>
      </c>
      <c r="BV15" s="63">
        <f t="shared" si="0"/>
        <v>11550.929999999935</v>
      </c>
      <c r="BW15" s="63">
        <f t="shared" si="0"/>
        <v>9308.5399999998044</v>
      </c>
      <c r="BX15" s="63">
        <f t="shared" si="0"/>
        <v>8239.6400000001304</v>
      </c>
      <c r="BY15" s="63">
        <f t="shared" si="0"/>
        <v>7476.0000000002328</v>
      </c>
      <c r="BZ15" s="63">
        <f t="shared" si="0"/>
        <v>-4616.0300000000279</v>
      </c>
      <c r="CA15" s="63">
        <f t="shared" si="0"/>
        <v>2357.0800000000745</v>
      </c>
      <c r="CB15" s="63">
        <f t="shared" si="0"/>
        <v>18813.940000000177</v>
      </c>
      <c r="CC15" s="63">
        <f t="shared" si="0"/>
        <v>-28499.25</v>
      </c>
      <c r="CD15" s="72">
        <f t="shared" si="0"/>
        <v>24283.889999999665</v>
      </c>
    </row>
    <row r="16" spans="1:82" x14ac:dyDescent="0.25">
      <c r="A16" s="4">
        <v>2</v>
      </c>
      <c r="B16" s="51" t="s">
        <v>18</v>
      </c>
      <c r="C16" s="240"/>
      <c r="D16" s="109"/>
      <c r="E16" s="109"/>
      <c r="F16" s="109"/>
      <c r="G16" s="109"/>
      <c r="H16" s="109"/>
      <c r="I16" s="109"/>
      <c r="J16" s="109"/>
      <c r="K16" s="109"/>
      <c r="L16" s="109"/>
      <c r="M16" s="109"/>
      <c r="N16" s="241"/>
      <c r="O16" s="116"/>
      <c r="P16" s="109"/>
      <c r="Q16" s="109"/>
      <c r="R16" s="109"/>
      <c r="S16" s="109"/>
      <c r="T16" s="109"/>
      <c r="U16" s="117"/>
      <c r="V16" s="118"/>
      <c r="W16" s="118"/>
      <c r="X16" s="619"/>
      <c r="Y16" s="775"/>
      <c r="Z16" s="823"/>
      <c r="AA16" s="818"/>
      <c r="AB16" s="818"/>
      <c r="AC16" s="818"/>
      <c r="AD16" s="824"/>
      <c r="AE16" s="825"/>
      <c r="AF16" s="824"/>
      <c r="AG16" s="825"/>
      <c r="AH16" s="825"/>
      <c r="AI16" s="817"/>
      <c r="AJ16" s="818"/>
      <c r="AK16" s="819"/>
      <c r="AL16" s="818"/>
      <c r="AM16" s="825"/>
      <c r="AN16" s="818"/>
      <c r="AO16" s="818"/>
      <c r="AP16" s="818"/>
      <c r="AQ16" s="824"/>
      <c r="AR16" s="818"/>
      <c r="AS16" s="818"/>
      <c r="AT16" s="818"/>
      <c r="AU16" s="818"/>
      <c r="AV16" s="818"/>
      <c r="AW16" s="626"/>
      <c r="AX16" s="621"/>
      <c r="AY16" s="621"/>
      <c r="AZ16" s="621"/>
      <c r="BA16" s="621"/>
      <c r="BB16" s="621"/>
      <c r="BC16" s="621"/>
      <c r="BD16" s="621"/>
      <c r="BE16" s="621"/>
      <c r="BF16" s="621"/>
      <c r="BG16" s="621"/>
      <c r="BH16" s="627"/>
      <c r="BI16" s="621"/>
      <c r="BJ16" s="621"/>
      <c r="BK16" s="621"/>
      <c r="BL16" s="621"/>
      <c r="BM16" s="621"/>
      <c r="BN16" s="621"/>
      <c r="BO16" s="621"/>
      <c r="BP16" s="621"/>
      <c r="BQ16" s="621"/>
      <c r="BR16" s="221"/>
      <c r="BS16" s="221"/>
      <c r="BT16" s="221"/>
      <c r="BU16" s="160"/>
      <c r="BV16" s="62"/>
      <c r="BW16" s="62"/>
      <c r="BX16" s="62"/>
      <c r="BY16" s="62"/>
      <c r="BZ16" s="62"/>
      <c r="CA16" s="62"/>
      <c r="CB16" s="62"/>
      <c r="CC16" s="62"/>
      <c r="CD16" s="76"/>
    </row>
    <row r="17" spans="1:82" x14ac:dyDescent="0.25">
      <c r="A17" s="4"/>
      <c r="B17" s="61" t="s">
        <v>41</v>
      </c>
      <c r="C17" s="240">
        <v>152307</v>
      </c>
      <c r="D17" s="117">
        <v>155286</v>
      </c>
      <c r="E17" s="117">
        <v>153031</v>
      </c>
      <c r="F17" s="117">
        <v>154390</v>
      </c>
      <c r="G17" s="117">
        <v>155854</v>
      </c>
      <c r="H17" s="117">
        <v>162708</v>
      </c>
      <c r="I17" s="117">
        <v>167288</v>
      </c>
      <c r="J17" s="117">
        <v>161123</v>
      </c>
      <c r="K17" s="117">
        <v>151298</v>
      </c>
      <c r="L17" s="117">
        <v>156907</v>
      </c>
      <c r="M17" s="117">
        <v>141453</v>
      </c>
      <c r="N17" s="241">
        <v>146214</v>
      </c>
      <c r="O17" s="118">
        <v>160936</v>
      </c>
      <c r="P17" s="817">
        <v>154583</v>
      </c>
      <c r="Q17" s="117">
        <v>148250</v>
      </c>
      <c r="R17" s="117">
        <v>149178</v>
      </c>
      <c r="S17" s="117">
        <v>148454</v>
      </c>
      <c r="T17" s="817">
        <v>155419</v>
      </c>
      <c r="U17" s="117">
        <v>168310</v>
      </c>
      <c r="V17" s="118">
        <v>165441</v>
      </c>
      <c r="W17" s="118">
        <v>161427</v>
      </c>
      <c r="X17" s="630">
        <v>155500</v>
      </c>
      <c r="Y17" s="283">
        <v>149605</v>
      </c>
      <c r="Z17" s="818">
        <f>+Z24+Z31+Z38</f>
        <v>154081</v>
      </c>
      <c r="AA17" s="818">
        <v>147172</v>
      </c>
      <c r="AB17" s="818">
        <v>141596</v>
      </c>
      <c r="AC17" s="818">
        <v>146082</v>
      </c>
      <c r="AD17" s="817">
        <f>+AD24+AD31+AD38</f>
        <v>150066</v>
      </c>
      <c r="AE17" s="818">
        <v>151312</v>
      </c>
      <c r="AF17" s="817">
        <f>+AF24+AF31+AF38</f>
        <v>158195</v>
      </c>
      <c r="AG17" s="818">
        <v>165942</v>
      </c>
      <c r="AH17" s="818">
        <v>159003</v>
      </c>
      <c r="AI17" s="817">
        <f t="shared" ref="AI17:AI21" si="4">+AI24+AI31+AI38</f>
        <v>152872</v>
      </c>
      <c r="AJ17" s="818">
        <v>149942</v>
      </c>
      <c r="AK17" s="819">
        <v>141139</v>
      </c>
      <c r="AL17" s="818">
        <v>143154</v>
      </c>
      <c r="AM17" s="818">
        <f t="shared" ref="AM17:AM21" si="5">+AM24+AM31+AM38</f>
        <v>141223</v>
      </c>
      <c r="AN17" s="818">
        <v>138980</v>
      </c>
      <c r="AO17" s="818">
        <v>144410</v>
      </c>
      <c r="AP17" s="818">
        <v>142697</v>
      </c>
      <c r="AQ17" s="817">
        <f t="shared" ref="AQ17:AQ21" si="6">+AQ24+AQ31+AQ38</f>
        <v>135211</v>
      </c>
      <c r="AR17" s="818">
        <v>146808</v>
      </c>
      <c r="AS17" s="818">
        <v>162362</v>
      </c>
      <c r="AT17" s="818">
        <v>156470</v>
      </c>
      <c r="AU17" s="818">
        <v>146286</v>
      </c>
      <c r="AV17" s="818">
        <v>140271</v>
      </c>
      <c r="AW17" s="636">
        <v>141047</v>
      </c>
      <c r="AX17" s="280">
        <v>146495</v>
      </c>
      <c r="AY17" s="280">
        <v>144012</v>
      </c>
      <c r="AZ17" s="280">
        <v>142329</v>
      </c>
      <c r="BA17" s="280">
        <v>142338</v>
      </c>
      <c r="BB17" s="280">
        <v>144314</v>
      </c>
      <c r="BC17" s="280">
        <v>139373</v>
      </c>
      <c r="BD17" s="280">
        <v>150057</v>
      </c>
      <c r="BE17" s="280">
        <v>157397</v>
      </c>
      <c r="BF17" s="280">
        <v>156653</v>
      </c>
      <c r="BG17" s="280">
        <v>179988</v>
      </c>
      <c r="BH17" s="637">
        <v>150323</v>
      </c>
      <c r="BI17" s="280">
        <v>141888</v>
      </c>
      <c r="BJ17" s="280">
        <v>147638</v>
      </c>
      <c r="BK17" s="280">
        <v>143346</v>
      </c>
      <c r="BL17" s="280">
        <v>147640</v>
      </c>
      <c r="BM17" s="280">
        <v>161718</v>
      </c>
      <c r="BN17" s="280">
        <v>151297</v>
      </c>
      <c r="BO17" s="280">
        <v>148365</v>
      </c>
      <c r="BP17" s="280">
        <v>151761</v>
      </c>
      <c r="BQ17" s="280">
        <v>159030</v>
      </c>
      <c r="BR17" s="217">
        <v>148760</v>
      </c>
      <c r="BS17" s="217"/>
      <c r="BT17" s="217"/>
      <c r="BU17" s="162">
        <f t="shared" ref="BU17:CD22" si="7">O17-C17</f>
        <v>8629</v>
      </c>
      <c r="BV17" s="64">
        <f t="shared" si="7"/>
        <v>-703</v>
      </c>
      <c r="BW17" s="64">
        <f t="shared" si="7"/>
        <v>-4781</v>
      </c>
      <c r="BX17" s="64">
        <f t="shared" si="7"/>
        <v>-5212</v>
      </c>
      <c r="BY17" s="64">
        <f t="shared" si="7"/>
        <v>-7400</v>
      </c>
      <c r="BZ17" s="64">
        <f t="shared" si="7"/>
        <v>-7289</v>
      </c>
      <c r="CA17" s="64">
        <f t="shared" si="7"/>
        <v>1022</v>
      </c>
      <c r="CB17" s="64">
        <f t="shared" si="7"/>
        <v>4318</v>
      </c>
      <c r="CC17" s="64">
        <f t="shared" si="7"/>
        <v>10129</v>
      </c>
      <c r="CD17" s="71">
        <f t="shared" si="7"/>
        <v>-1407</v>
      </c>
    </row>
    <row r="18" spans="1:82" x14ac:dyDescent="0.25">
      <c r="A18" s="4"/>
      <c r="B18" s="61" t="s">
        <v>42</v>
      </c>
      <c r="C18" s="240">
        <v>42265</v>
      </c>
      <c r="D18" s="117">
        <v>43223</v>
      </c>
      <c r="E18" s="117">
        <v>42442</v>
      </c>
      <c r="F18" s="117">
        <v>42601</v>
      </c>
      <c r="G18" s="117">
        <v>42220</v>
      </c>
      <c r="H18" s="117">
        <v>42216</v>
      </c>
      <c r="I18" s="117">
        <v>41866</v>
      </c>
      <c r="J18" s="117">
        <v>42091</v>
      </c>
      <c r="K18" s="117">
        <v>41197</v>
      </c>
      <c r="L18" s="117">
        <v>42237</v>
      </c>
      <c r="M18" s="117">
        <v>41243</v>
      </c>
      <c r="N18" s="241">
        <v>40933</v>
      </c>
      <c r="O18" s="118">
        <v>42627</v>
      </c>
      <c r="P18" s="817">
        <v>41816</v>
      </c>
      <c r="Q18" s="117">
        <v>38807</v>
      </c>
      <c r="R18" s="117">
        <v>38583</v>
      </c>
      <c r="S18" s="117">
        <v>39364</v>
      </c>
      <c r="T18" s="817">
        <v>39283</v>
      </c>
      <c r="U18" s="117">
        <v>40507</v>
      </c>
      <c r="V18" s="118">
        <v>41640</v>
      </c>
      <c r="W18" s="118">
        <v>41322</v>
      </c>
      <c r="X18" s="630">
        <v>42026</v>
      </c>
      <c r="Y18" s="283">
        <v>40797</v>
      </c>
      <c r="Z18" s="818">
        <f>+Z25+Z32+Z39</f>
        <v>42265</v>
      </c>
      <c r="AA18" s="818">
        <v>40962</v>
      </c>
      <c r="AB18" s="818">
        <v>40274</v>
      </c>
      <c r="AC18" s="818">
        <v>41180</v>
      </c>
      <c r="AD18" s="817">
        <f>+AD25+AD32+AD39</f>
        <v>41997</v>
      </c>
      <c r="AE18" s="818">
        <v>42260</v>
      </c>
      <c r="AF18" s="817">
        <f>+AF25+AF32+AF39</f>
        <v>42062</v>
      </c>
      <c r="AG18" s="818">
        <v>42021</v>
      </c>
      <c r="AH18" s="818">
        <v>42905</v>
      </c>
      <c r="AI18" s="817">
        <f t="shared" si="4"/>
        <v>40431</v>
      </c>
      <c r="AJ18" s="818">
        <v>41298</v>
      </c>
      <c r="AK18" s="819">
        <v>38619</v>
      </c>
      <c r="AL18" s="818">
        <v>38681</v>
      </c>
      <c r="AM18" s="818">
        <f t="shared" si="5"/>
        <v>39534</v>
      </c>
      <c r="AN18" s="818">
        <v>39776</v>
      </c>
      <c r="AO18" s="818">
        <v>41262</v>
      </c>
      <c r="AP18" s="818">
        <v>41737</v>
      </c>
      <c r="AQ18" s="817">
        <f t="shared" si="6"/>
        <v>40502</v>
      </c>
      <c r="AR18" s="818">
        <v>40712</v>
      </c>
      <c r="AS18" s="818">
        <v>42194</v>
      </c>
      <c r="AT18" s="818">
        <v>41889</v>
      </c>
      <c r="AU18" s="818">
        <v>42252</v>
      </c>
      <c r="AV18" s="818">
        <v>41992</v>
      </c>
      <c r="AW18" s="636">
        <v>41841</v>
      </c>
      <c r="AX18" s="280">
        <v>41883</v>
      </c>
      <c r="AY18" s="280">
        <v>41939</v>
      </c>
      <c r="AZ18" s="280">
        <v>41598</v>
      </c>
      <c r="BA18" s="280">
        <v>41794</v>
      </c>
      <c r="BB18" s="280">
        <v>42161</v>
      </c>
      <c r="BC18" s="280">
        <v>40818</v>
      </c>
      <c r="BD18" s="280">
        <v>42338</v>
      </c>
      <c r="BE18" s="280">
        <v>43409</v>
      </c>
      <c r="BF18" s="280">
        <v>45125</v>
      </c>
      <c r="BG18" s="280">
        <v>49329</v>
      </c>
      <c r="BH18" s="637">
        <v>46452</v>
      </c>
      <c r="BI18" s="280">
        <v>46633</v>
      </c>
      <c r="BJ18" s="280">
        <v>47934</v>
      </c>
      <c r="BK18" s="280">
        <v>49242</v>
      </c>
      <c r="BL18" s="280">
        <v>50111</v>
      </c>
      <c r="BM18" s="280">
        <v>50959</v>
      </c>
      <c r="BN18" s="280">
        <v>48897</v>
      </c>
      <c r="BO18" s="280">
        <v>47745</v>
      </c>
      <c r="BP18" s="280">
        <v>47128</v>
      </c>
      <c r="BQ18" s="280">
        <v>49178</v>
      </c>
      <c r="BR18" s="217">
        <v>47404</v>
      </c>
      <c r="BS18" s="217"/>
      <c r="BT18" s="217"/>
      <c r="BU18" s="162">
        <f t="shared" si="7"/>
        <v>362</v>
      </c>
      <c r="BV18" s="64">
        <f t="shared" si="7"/>
        <v>-1407</v>
      </c>
      <c r="BW18" s="64">
        <f t="shared" si="7"/>
        <v>-3635</v>
      </c>
      <c r="BX18" s="64">
        <f t="shared" si="7"/>
        <v>-4018</v>
      </c>
      <c r="BY18" s="64">
        <f t="shared" si="7"/>
        <v>-2856</v>
      </c>
      <c r="BZ18" s="64">
        <f t="shared" si="7"/>
        <v>-2933</v>
      </c>
      <c r="CA18" s="64">
        <f t="shared" si="7"/>
        <v>-1359</v>
      </c>
      <c r="CB18" s="64">
        <f t="shared" si="7"/>
        <v>-451</v>
      </c>
      <c r="CC18" s="64">
        <f t="shared" si="7"/>
        <v>125</v>
      </c>
      <c r="CD18" s="71">
        <f t="shared" si="7"/>
        <v>-211</v>
      </c>
    </row>
    <row r="19" spans="1:82" x14ac:dyDescent="0.25">
      <c r="A19" s="4"/>
      <c r="B19" s="61" t="s">
        <v>57</v>
      </c>
      <c r="C19" s="240">
        <v>30112</v>
      </c>
      <c r="D19" s="117">
        <v>28143</v>
      </c>
      <c r="E19" s="117">
        <v>27892</v>
      </c>
      <c r="F19" s="117">
        <v>26977</v>
      </c>
      <c r="G19" s="117">
        <v>28257</v>
      </c>
      <c r="H19" s="117">
        <v>27955</v>
      </c>
      <c r="I19" s="117">
        <v>26828</v>
      </c>
      <c r="J19" s="117">
        <v>26287</v>
      </c>
      <c r="K19" s="117">
        <v>28692</v>
      </c>
      <c r="L19" s="117">
        <v>28369</v>
      </c>
      <c r="M19" s="117">
        <v>25157</v>
      </c>
      <c r="N19" s="241">
        <v>26199</v>
      </c>
      <c r="O19" s="118">
        <v>32823</v>
      </c>
      <c r="P19" s="817">
        <v>37413</v>
      </c>
      <c r="Q19" s="117">
        <v>32105</v>
      </c>
      <c r="R19" s="117">
        <v>30371</v>
      </c>
      <c r="S19" s="117">
        <v>29779</v>
      </c>
      <c r="T19" s="817">
        <v>30966</v>
      </c>
      <c r="U19" s="117">
        <v>29172</v>
      </c>
      <c r="V19" s="118">
        <v>28208</v>
      </c>
      <c r="W19" s="118">
        <v>27598</v>
      </c>
      <c r="X19" s="630">
        <v>29393</v>
      </c>
      <c r="Y19" s="283">
        <v>29912</v>
      </c>
      <c r="Z19" s="818">
        <f>+Z26+Z33+Z40</f>
        <v>28213</v>
      </c>
      <c r="AA19" s="818">
        <v>25573</v>
      </c>
      <c r="AB19" s="818">
        <v>24623</v>
      </c>
      <c r="AC19" s="818">
        <v>29043</v>
      </c>
      <c r="AD19" s="817">
        <f>+AD26+AD33+AD40</f>
        <v>28131</v>
      </c>
      <c r="AE19" s="818">
        <v>26089</v>
      </c>
      <c r="AF19" s="817">
        <f>+AF26+AF33+AF40</f>
        <v>26696</v>
      </c>
      <c r="AG19" s="818">
        <v>28703</v>
      </c>
      <c r="AH19" s="818">
        <v>27201</v>
      </c>
      <c r="AI19" s="817">
        <f t="shared" si="4"/>
        <v>31814</v>
      </c>
      <c r="AJ19" s="818">
        <v>29157</v>
      </c>
      <c r="AK19" s="819">
        <v>32550</v>
      </c>
      <c r="AL19" s="818">
        <v>31042</v>
      </c>
      <c r="AM19" s="818">
        <f t="shared" si="5"/>
        <v>28247</v>
      </c>
      <c r="AN19" s="818">
        <v>25180</v>
      </c>
      <c r="AO19" s="818">
        <v>25589</v>
      </c>
      <c r="AP19" s="818">
        <v>25683</v>
      </c>
      <c r="AQ19" s="817">
        <f t="shared" si="6"/>
        <v>25617</v>
      </c>
      <c r="AR19" s="818">
        <v>26954</v>
      </c>
      <c r="AS19" s="818">
        <v>26377</v>
      </c>
      <c r="AT19" s="818">
        <v>27578</v>
      </c>
      <c r="AU19" s="818">
        <v>26478</v>
      </c>
      <c r="AV19" s="818">
        <v>23729</v>
      </c>
      <c r="AW19" s="636">
        <v>25531</v>
      </c>
      <c r="AX19" s="280">
        <v>27557</v>
      </c>
      <c r="AY19" s="280">
        <v>25895</v>
      </c>
      <c r="AZ19" s="280">
        <v>25155</v>
      </c>
      <c r="BA19" s="280">
        <v>24871</v>
      </c>
      <c r="BB19" s="280">
        <v>24545</v>
      </c>
      <c r="BC19" s="280">
        <v>24669</v>
      </c>
      <c r="BD19" s="280">
        <v>25593</v>
      </c>
      <c r="BE19" s="280">
        <v>25189</v>
      </c>
      <c r="BF19" s="280">
        <v>25496</v>
      </c>
      <c r="BG19" s="280">
        <v>28175</v>
      </c>
      <c r="BH19" s="637">
        <v>26465</v>
      </c>
      <c r="BI19" s="280">
        <v>25472</v>
      </c>
      <c r="BJ19" s="280">
        <v>27673</v>
      </c>
      <c r="BK19" s="280">
        <v>26575</v>
      </c>
      <c r="BL19" s="280">
        <v>26287</v>
      </c>
      <c r="BM19" s="280">
        <v>29211</v>
      </c>
      <c r="BN19" s="280">
        <v>27149</v>
      </c>
      <c r="BO19" s="280">
        <v>29414</v>
      </c>
      <c r="BP19" s="280">
        <v>27585</v>
      </c>
      <c r="BQ19" s="280">
        <v>29526</v>
      </c>
      <c r="BR19" s="217">
        <v>28986</v>
      </c>
      <c r="BS19" s="217"/>
      <c r="BT19" s="217"/>
      <c r="BU19" s="162">
        <f t="shared" si="7"/>
        <v>2711</v>
      </c>
      <c r="BV19" s="64">
        <f t="shared" si="7"/>
        <v>9270</v>
      </c>
      <c r="BW19" s="64">
        <f t="shared" si="7"/>
        <v>4213</v>
      </c>
      <c r="BX19" s="64">
        <f t="shared" si="7"/>
        <v>3394</v>
      </c>
      <c r="BY19" s="64">
        <f t="shared" si="7"/>
        <v>1522</v>
      </c>
      <c r="BZ19" s="64">
        <f t="shared" si="7"/>
        <v>3011</v>
      </c>
      <c r="CA19" s="64">
        <f t="shared" si="7"/>
        <v>2344</v>
      </c>
      <c r="CB19" s="64">
        <f t="shared" si="7"/>
        <v>1921</v>
      </c>
      <c r="CC19" s="64">
        <f t="shared" si="7"/>
        <v>-1094</v>
      </c>
      <c r="CD19" s="71">
        <f t="shared" si="7"/>
        <v>1024</v>
      </c>
    </row>
    <row r="20" spans="1:82" x14ac:dyDescent="0.25">
      <c r="A20" s="4"/>
      <c r="B20" s="61" t="s">
        <v>58</v>
      </c>
      <c r="C20" s="240">
        <v>0</v>
      </c>
      <c r="D20" s="117">
        <v>0</v>
      </c>
      <c r="E20" s="117">
        <v>0</v>
      </c>
      <c r="F20" s="117">
        <v>0</v>
      </c>
      <c r="G20" s="117">
        <v>0</v>
      </c>
      <c r="H20" s="117">
        <v>0</v>
      </c>
      <c r="I20" s="117">
        <v>0</v>
      </c>
      <c r="J20" s="117">
        <v>0</v>
      </c>
      <c r="K20" s="117">
        <v>0</v>
      </c>
      <c r="L20" s="117">
        <v>0</v>
      </c>
      <c r="M20" s="117">
        <v>0</v>
      </c>
      <c r="N20" s="241">
        <v>0</v>
      </c>
      <c r="O20" s="118">
        <v>0</v>
      </c>
      <c r="P20" s="117">
        <v>0</v>
      </c>
      <c r="Q20" s="117">
        <v>0</v>
      </c>
      <c r="R20" s="117">
        <v>0</v>
      </c>
      <c r="S20" s="117">
        <v>0</v>
      </c>
      <c r="T20" s="817">
        <v>0</v>
      </c>
      <c r="U20" s="117">
        <v>0</v>
      </c>
      <c r="V20" s="118">
        <v>0</v>
      </c>
      <c r="W20" s="118">
        <v>0</v>
      </c>
      <c r="X20" s="118">
        <v>0</v>
      </c>
      <c r="Y20" s="240">
        <v>0</v>
      </c>
      <c r="Z20" s="818">
        <f>+Z27+Z34+Z41</f>
        <v>0</v>
      </c>
      <c r="AA20" s="818">
        <v>0</v>
      </c>
      <c r="AB20" s="818">
        <v>0</v>
      </c>
      <c r="AC20" s="818">
        <v>0</v>
      </c>
      <c r="AD20" s="817">
        <f>+AD27+AD34+AD41</f>
        <v>0</v>
      </c>
      <c r="AE20" s="818">
        <v>0</v>
      </c>
      <c r="AF20" s="817">
        <f>+AF27+AF34+AF41</f>
        <v>0</v>
      </c>
      <c r="AG20" s="818">
        <v>0</v>
      </c>
      <c r="AH20" s="818">
        <v>0</v>
      </c>
      <c r="AI20" s="817">
        <f t="shared" si="4"/>
        <v>0</v>
      </c>
      <c r="AJ20" s="818">
        <v>0</v>
      </c>
      <c r="AK20" s="819">
        <v>0</v>
      </c>
      <c r="AL20" s="818">
        <v>0</v>
      </c>
      <c r="AM20" s="818">
        <f t="shared" si="5"/>
        <v>0</v>
      </c>
      <c r="AN20" s="818">
        <v>0</v>
      </c>
      <c r="AO20" s="818">
        <v>0</v>
      </c>
      <c r="AP20" s="818">
        <v>0</v>
      </c>
      <c r="AQ20" s="817">
        <f t="shared" si="6"/>
        <v>0</v>
      </c>
      <c r="AR20" s="818">
        <v>0</v>
      </c>
      <c r="AS20" s="818">
        <v>0</v>
      </c>
      <c r="AT20" s="818">
        <v>0</v>
      </c>
      <c r="AU20" s="818">
        <v>0</v>
      </c>
      <c r="AV20" s="818">
        <v>0</v>
      </c>
      <c r="AW20" s="819">
        <v>0</v>
      </c>
      <c r="AX20" s="818">
        <v>0</v>
      </c>
      <c r="AY20" s="818">
        <v>0</v>
      </c>
      <c r="AZ20" s="818">
        <v>0</v>
      </c>
      <c r="BA20" s="818">
        <v>0</v>
      </c>
      <c r="BB20" s="818">
        <v>0</v>
      </c>
      <c r="BC20" s="280">
        <v>0</v>
      </c>
      <c r="BD20" s="280">
        <v>0</v>
      </c>
      <c r="BE20" s="280">
        <v>0</v>
      </c>
      <c r="BF20" s="280">
        <v>0</v>
      </c>
      <c r="BG20" s="280">
        <v>0</v>
      </c>
      <c r="BH20" s="637">
        <v>0</v>
      </c>
      <c r="BI20" s="280">
        <v>0</v>
      </c>
      <c r="BJ20" s="280">
        <v>0</v>
      </c>
      <c r="BK20" s="280">
        <v>0</v>
      </c>
      <c r="BL20" s="280">
        <v>0</v>
      </c>
      <c r="BM20" s="280">
        <v>0</v>
      </c>
      <c r="BN20" s="280">
        <v>755</v>
      </c>
      <c r="BO20" s="280">
        <v>857</v>
      </c>
      <c r="BP20" s="280">
        <v>920</v>
      </c>
      <c r="BQ20" s="280">
        <v>888</v>
      </c>
      <c r="BR20" s="217">
        <v>809</v>
      </c>
      <c r="BS20" s="217"/>
      <c r="BT20" s="217"/>
      <c r="BU20" s="162">
        <f t="shared" si="7"/>
        <v>0</v>
      </c>
      <c r="BV20" s="64">
        <f t="shared" si="7"/>
        <v>0</v>
      </c>
      <c r="BW20" s="64">
        <f t="shared" si="7"/>
        <v>0</v>
      </c>
      <c r="BX20" s="64">
        <f t="shared" si="7"/>
        <v>0</v>
      </c>
      <c r="BY20" s="64">
        <f t="shared" si="7"/>
        <v>0</v>
      </c>
      <c r="BZ20" s="64">
        <f t="shared" si="7"/>
        <v>0</v>
      </c>
      <c r="CA20" s="64">
        <f t="shared" si="7"/>
        <v>0</v>
      </c>
      <c r="CB20" s="64">
        <f t="shared" si="7"/>
        <v>0</v>
      </c>
      <c r="CC20" s="64">
        <f t="shared" si="7"/>
        <v>0</v>
      </c>
      <c r="CD20" s="71">
        <f t="shared" si="7"/>
        <v>0</v>
      </c>
    </row>
    <row r="21" spans="1:82" x14ac:dyDescent="0.25">
      <c r="A21" s="4"/>
      <c r="B21" s="61" t="s">
        <v>59</v>
      </c>
      <c r="C21" s="240">
        <v>0</v>
      </c>
      <c r="D21" s="117">
        <v>0</v>
      </c>
      <c r="E21" s="117">
        <v>0</v>
      </c>
      <c r="F21" s="117">
        <v>0</v>
      </c>
      <c r="G21" s="117">
        <v>0</v>
      </c>
      <c r="H21" s="117">
        <v>0</v>
      </c>
      <c r="I21" s="117">
        <v>0</v>
      </c>
      <c r="J21" s="117">
        <v>0</v>
      </c>
      <c r="K21" s="117">
        <v>0</v>
      </c>
      <c r="L21" s="117">
        <v>0</v>
      </c>
      <c r="M21" s="117">
        <v>0</v>
      </c>
      <c r="N21" s="241">
        <v>0</v>
      </c>
      <c r="O21" s="118">
        <v>0</v>
      </c>
      <c r="P21" s="117">
        <v>0</v>
      </c>
      <c r="Q21" s="117">
        <v>0</v>
      </c>
      <c r="R21" s="117">
        <v>0</v>
      </c>
      <c r="S21" s="117">
        <v>0</v>
      </c>
      <c r="T21" s="817">
        <v>0</v>
      </c>
      <c r="U21" s="117">
        <v>0</v>
      </c>
      <c r="V21" s="118">
        <v>0</v>
      </c>
      <c r="W21" s="118">
        <v>0</v>
      </c>
      <c r="X21" s="118">
        <v>0</v>
      </c>
      <c r="Y21" s="240">
        <v>0</v>
      </c>
      <c r="Z21" s="818">
        <f>+Z28+Z35+Z42</f>
        <v>0</v>
      </c>
      <c r="AA21" s="818">
        <v>0</v>
      </c>
      <c r="AB21" s="818">
        <v>0</v>
      </c>
      <c r="AC21" s="818">
        <v>0</v>
      </c>
      <c r="AD21" s="817">
        <f>+AD28+AD35+AD42</f>
        <v>0</v>
      </c>
      <c r="AE21" s="818">
        <v>0</v>
      </c>
      <c r="AF21" s="817">
        <f>+AF28+AF35+AF42</f>
        <v>0</v>
      </c>
      <c r="AG21" s="818">
        <v>0</v>
      </c>
      <c r="AH21" s="818">
        <v>0</v>
      </c>
      <c r="AI21" s="817">
        <f t="shared" si="4"/>
        <v>0</v>
      </c>
      <c r="AJ21" s="818">
        <v>0</v>
      </c>
      <c r="AK21" s="819">
        <v>0</v>
      </c>
      <c r="AL21" s="818">
        <v>0</v>
      </c>
      <c r="AM21" s="818">
        <f t="shared" si="5"/>
        <v>0</v>
      </c>
      <c r="AN21" s="818">
        <v>0</v>
      </c>
      <c r="AO21" s="818">
        <v>0</v>
      </c>
      <c r="AP21" s="818">
        <v>0</v>
      </c>
      <c r="AQ21" s="817">
        <f t="shared" si="6"/>
        <v>0</v>
      </c>
      <c r="AR21" s="818">
        <v>0</v>
      </c>
      <c r="AS21" s="818">
        <v>0</v>
      </c>
      <c r="AT21" s="818">
        <v>0</v>
      </c>
      <c r="AU21" s="818">
        <v>0</v>
      </c>
      <c r="AV21" s="818">
        <v>0</v>
      </c>
      <c r="AW21" s="819">
        <v>0</v>
      </c>
      <c r="AX21" s="818">
        <v>0</v>
      </c>
      <c r="AY21" s="818">
        <v>0</v>
      </c>
      <c r="AZ21" s="818">
        <v>0</v>
      </c>
      <c r="BA21" s="818">
        <v>0</v>
      </c>
      <c r="BB21" s="818">
        <v>0</v>
      </c>
      <c r="BC21" s="280">
        <v>0</v>
      </c>
      <c r="BD21" s="280">
        <v>0</v>
      </c>
      <c r="BE21" s="280">
        <v>0</v>
      </c>
      <c r="BF21" s="280">
        <v>0</v>
      </c>
      <c r="BG21" s="280">
        <v>0</v>
      </c>
      <c r="BH21" s="637">
        <v>0</v>
      </c>
      <c r="BI21" s="280">
        <v>0</v>
      </c>
      <c r="BJ21" s="280">
        <v>0</v>
      </c>
      <c r="BK21" s="280">
        <v>0</v>
      </c>
      <c r="BL21" s="280">
        <v>0</v>
      </c>
      <c r="BM21" s="280">
        <v>0</v>
      </c>
      <c r="BN21" s="280">
        <v>3107</v>
      </c>
      <c r="BO21" s="280">
        <v>3849</v>
      </c>
      <c r="BP21" s="280">
        <v>3766</v>
      </c>
      <c r="BQ21" s="280">
        <v>3893</v>
      </c>
      <c r="BR21" s="217">
        <v>3827</v>
      </c>
      <c r="BS21" s="217"/>
      <c r="BT21" s="217"/>
      <c r="BU21" s="162">
        <f t="shared" si="7"/>
        <v>0</v>
      </c>
      <c r="BV21" s="64">
        <f t="shared" si="7"/>
        <v>0</v>
      </c>
      <c r="BW21" s="64">
        <f t="shared" si="7"/>
        <v>0</v>
      </c>
      <c r="BX21" s="64">
        <f t="shared" si="7"/>
        <v>0</v>
      </c>
      <c r="BY21" s="64">
        <f t="shared" si="7"/>
        <v>0</v>
      </c>
      <c r="BZ21" s="64">
        <f t="shared" si="7"/>
        <v>0</v>
      </c>
      <c r="CA21" s="64">
        <f t="shared" si="7"/>
        <v>0</v>
      </c>
      <c r="CB21" s="64">
        <f t="shared" si="7"/>
        <v>0</v>
      </c>
      <c r="CC21" s="64">
        <f t="shared" si="7"/>
        <v>0</v>
      </c>
      <c r="CD21" s="71">
        <f t="shared" si="7"/>
        <v>0</v>
      </c>
    </row>
    <row r="22" spans="1:82" x14ac:dyDescent="0.25">
      <c r="B22" s="61" t="s">
        <v>46</v>
      </c>
      <c r="C22" s="242">
        <v>224684</v>
      </c>
      <c r="D22" s="119">
        <v>226652</v>
      </c>
      <c r="E22" s="119">
        <v>223365</v>
      </c>
      <c r="F22" s="119">
        <v>223968</v>
      </c>
      <c r="G22" s="119">
        <v>226331</v>
      </c>
      <c r="H22" s="119">
        <v>232879</v>
      </c>
      <c r="I22" s="119">
        <v>235982</v>
      </c>
      <c r="J22" s="119">
        <v>229501</v>
      </c>
      <c r="K22" s="119">
        <v>221187</v>
      </c>
      <c r="L22" s="119">
        <v>227513</v>
      </c>
      <c r="M22" s="119">
        <v>207853</v>
      </c>
      <c r="N22" s="243">
        <v>213346</v>
      </c>
      <c r="O22" s="120">
        <v>236386</v>
      </c>
      <c r="P22" s="119">
        <v>233812</v>
      </c>
      <c r="Q22" s="119">
        <v>219162</v>
      </c>
      <c r="R22" s="119">
        <v>218132</v>
      </c>
      <c r="S22" s="119">
        <v>217597</v>
      </c>
      <c r="T22" s="826">
        <v>225668</v>
      </c>
      <c r="U22" s="119">
        <v>237989</v>
      </c>
      <c r="V22" s="120">
        <v>235289</v>
      </c>
      <c r="W22" s="120">
        <v>230347</v>
      </c>
      <c r="X22" s="630">
        <v>226919</v>
      </c>
      <c r="Y22" s="283">
        <v>220314</v>
      </c>
      <c r="Z22" s="827">
        <f>SUM(Z17:Z21)</f>
        <v>224559</v>
      </c>
      <c r="AA22" s="827">
        <v>213707</v>
      </c>
      <c r="AB22" s="827">
        <v>206493</v>
      </c>
      <c r="AC22" s="827">
        <v>216305</v>
      </c>
      <c r="AD22" s="826">
        <f>SUM(AD17:AD21)</f>
        <v>220194</v>
      </c>
      <c r="AE22" s="827">
        <v>219661</v>
      </c>
      <c r="AF22" s="826">
        <f>SUM(AF17:AF21)</f>
        <v>226953</v>
      </c>
      <c r="AG22" s="827">
        <v>236666</v>
      </c>
      <c r="AH22" s="827">
        <v>229109</v>
      </c>
      <c r="AI22" s="826">
        <f t="shared" ref="AI22" si="8">SUM(AI17:AI21)</f>
        <v>225117</v>
      </c>
      <c r="AJ22" s="827">
        <v>220397</v>
      </c>
      <c r="AK22" s="828">
        <v>212308</v>
      </c>
      <c r="AL22" s="827">
        <v>212877</v>
      </c>
      <c r="AM22" s="827">
        <f t="shared" ref="AM22" si="9">SUM(AM17:AM21)</f>
        <v>209004</v>
      </c>
      <c r="AN22" s="827">
        <v>203936</v>
      </c>
      <c r="AO22" s="827">
        <v>211261</v>
      </c>
      <c r="AP22" s="827">
        <v>210117</v>
      </c>
      <c r="AQ22" s="826">
        <f t="shared" ref="AQ22" si="10">SUM(AQ17:AQ21)</f>
        <v>201330</v>
      </c>
      <c r="AR22" s="827">
        <v>214474</v>
      </c>
      <c r="AS22" s="827">
        <v>230933</v>
      </c>
      <c r="AT22" s="827">
        <v>225937</v>
      </c>
      <c r="AU22" s="827">
        <v>215016</v>
      </c>
      <c r="AV22" s="827">
        <v>205992</v>
      </c>
      <c r="AW22" s="636">
        <v>208419</v>
      </c>
      <c r="AX22" s="280">
        <v>215935</v>
      </c>
      <c r="AY22" s="280">
        <v>211846</v>
      </c>
      <c r="AZ22" s="280">
        <v>209082</v>
      </c>
      <c r="BA22" s="280">
        <v>209003</v>
      </c>
      <c r="BB22" s="280">
        <v>211020</v>
      </c>
      <c r="BC22" s="280">
        <v>204860</v>
      </c>
      <c r="BD22" s="280">
        <v>217988</v>
      </c>
      <c r="BE22" s="280">
        <v>225995</v>
      </c>
      <c r="BF22" s="280">
        <v>227274</v>
      </c>
      <c r="BG22" s="280">
        <v>257492</v>
      </c>
      <c r="BH22" s="637">
        <v>223240</v>
      </c>
      <c r="BI22" s="280">
        <v>213993</v>
      </c>
      <c r="BJ22" s="280">
        <v>223245</v>
      </c>
      <c r="BK22" s="280">
        <v>219163</v>
      </c>
      <c r="BL22" s="280">
        <v>224038</v>
      </c>
      <c r="BM22" s="280">
        <v>241888</v>
      </c>
      <c r="BN22" s="280">
        <v>231205</v>
      </c>
      <c r="BO22" s="280">
        <v>230230</v>
      </c>
      <c r="BP22" s="280">
        <v>231160</v>
      </c>
      <c r="BQ22" s="280">
        <v>242515</v>
      </c>
      <c r="BR22" s="217">
        <v>229786</v>
      </c>
      <c r="BS22" s="217"/>
      <c r="BT22" s="217"/>
      <c r="BU22" s="162">
        <f t="shared" si="7"/>
        <v>11702</v>
      </c>
      <c r="BV22" s="64">
        <f t="shared" si="7"/>
        <v>7160</v>
      </c>
      <c r="BW22" s="64">
        <f t="shared" si="7"/>
        <v>-4203</v>
      </c>
      <c r="BX22" s="64">
        <f t="shared" si="7"/>
        <v>-5836</v>
      </c>
      <c r="BY22" s="64">
        <f t="shared" si="7"/>
        <v>-8734</v>
      </c>
      <c r="BZ22" s="64">
        <f t="shared" si="7"/>
        <v>-7211</v>
      </c>
      <c r="CA22" s="64">
        <f t="shared" si="7"/>
        <v>2007</v>
      </c>
      <c r="CB22" s="64">
        <f t="shared" si="7"/>
        <v>5788</v>
      </c>
      <c r="CC22" s="64">
        <f t="shared" si="7"/>
        <v>9160</v>
      </c>
      <c r="CD22" s="71">
        <f t="shared" si="7"/>
        <v>-594</v>
      </c>
    </row>
    <row r="23" spans="1:82" x14ac:dyDescent="0.25">
      <c r="A23" s="4">
        <v>3</v>
      </c>
      <c r="B23" s="79" t="s">
        <v>21</v>
      </c>
      <c r="C23" s="240"/>
      <c r="D23" s="109"/>
      <c r="E23" s="109"/>
      <c r="F23" s="109"/>
      <c r="G23" s="109"/>
      <c r="H23" s="109"/>
      <c r="I23" s="109"/>
      <c r="J23" s="109"/>
      <c r="K23" s="109"/>
      <c r="L23" s="109"/>
      <c r="M23" s="109"/>
      <c r="N23" s="241"/>
      <c r="O23" s="116"/>
      <c r="P23" s="109"/>
      <c r="Q23" s="109"/>
      <c r="R23" s="109"/>
      <c r="S23" s="109"/>
      <c r="T23" s="109"/>
      <c r="U23" s="117"/>
      <c r="V23" s="118"/>
      <c r="W23" s="118"/>
      <c r="X23" s="630"/>
      <c r="Y23" s="283"/>
      <c r="Z23" s="116"/>
      <c r="AA23" s="818"/>
      <c r="AB23" s="818"/>
      <c r="AC23" s="818"/>
      <c r="AD23" s="824"/>
      <c r="AE23" s="825"/>
      <c r="AF23" s="824"/>
      <c r="AG23" s="825"/>
      <c r="AH23" s="825"/>
      <c r="AI23" s="817"/>
      <c r="AJ23" s="818"/>
      <c r="AK23" s="819"/>
      <c r="AL23" s="818"/>
      <c r="AM23" s="825"/>
      <c r="AN23" s="818"/>
      <c r="AO23" s="818"/>
      <c r="AP23" s="818"/>
      <c r="AQ23" s="824"/>
      <c r="AR23" s="818"/>
      <c r="AS23" s="818"/>
      <c r="AT23" s="818"/>
      <c r="AU23" s="818"/>
      <c r="AV23" s="818"/>
      <c r="AW23" s="636"/>
      <c r="AX23" s="280"/>
      <c r="AY23" s="280"/>
      <c r="AZ23" s="280"/>
      <c r="BA23" s="280"/>
      <c r="BB23" s="280"/>
      <c r="BC23" s="280"/>
      <c r="BD23" s="280"/>
      <c r="BE23" s="280"/>
      <c r="BF23" s="280"/>
      <c r="BG23" s="280"/>
      <c r="BH23" s="637"/>
      <c r="BI23" s="280"/>
      <c r="BJ23" s="280"/>
      <c r="BK23" s="280"/>
      <c r="BL23" s="280"/>
      <c r="BM23" s="280"/>
      <c r="BN23" s="280"/>
      <c r="BO23" s="280"/>
      <c r="BP23" s="280"/>
      <c r="BQ23" s="280"/>
      <c r="BR23" s="217"/>
      <c r="BS23" s="217"/>
      <c r="BT23" s="217"/>
      <c r="BU23" s="162"/>
      <c r="BV23" s="64"/>
      <c r="BW23" s="64"/>
      <c r="BX23" s="64"/>
      <c r="BY23" s="64"/>
      <c r="BZ23" s="64"/>
      <c r="CA23" s="64"/>
      <c r="CB23" s="64"/>
      <c r="CC23" s="64"/>
      <c r="CD23" s="71"/>
    </row>
    <row r="24" spans="1:82" x14ac:dyDescent="0.25">
      <c r="B24" s="61" t="s">
        <v>41</v>
      </c>
      <c r="C24" s="240">
        <v>72432</v>
      </c>
      <c r="D24" s="117">
        <v>72506</v>
      </c>
      <c r="E24" s="117">
        <v>69193</v>
      </c>
      <c r="F24" s="117">
        <v>66537</v>
      </c>
      <c r="G24" s="117">
        <v>68438</v>
      </c>
      <c r="H24" s="117">
        <v>76974</v>
      </c>
      <c r="I24" s="117">
        <v>76621</v>
      </c>
      <c r="J24" s="117">
        <v>76265</v>
      </c>
      <c r="K24" s="117">
        <v>66713</v>
      </c>
      <c r="L24" s="117">
        <v>69261</v>
      </c>
      <c r="M24" s="117">
        <v>63143</v>
      </c>
      <c r="N24" s="241">
        <v>69918</v>
      </c>
      <c r="O24" s="118">
        <v>74162</v>
      </c>
      <c r="P24" s="817">
        <v>58897</v>
      </c>
      <c r="Q24" s="117">
        <v>51251</v>
      </c>
      <c r="R24" s="117">
        <v>50215</v>
      </c>
      <c r="S24" s="117">
        <v>50379</v>
      </c>
      <c r="T24" s="817">
        <v>56278</v>
      </c>
      <c r="U24" s="117">
        <v>58233</v>
      </c>
      <c r="V24" s="118">
        <v>54675</v>
      </c>
      <c r="W24" s="118">
        <v>50021</v>
      </c>
      <c r="X24" s="630">
        <v>46711</v>
      </c>
      <c r="Y24" s="283">
        <v>48055</v>
      </c>
      <c r="Z24" s="818">
        <v>53246</v>
      </c>
      <c r="AA24" s="818">
        <v>48884</v>
      </c>
      <c r="AB24" s="818">
        <v>45254</v>
      </c>
      <c r="AC24" s="818">
        <v>51448</v>
      </c>
      <c r="AD24" s="817">
        <v>48997</v>
      </c>
      <c r="AE24" s="818">
        <v>50558</v>
      </c>
      <c r="AF24" s="817">
        <v>56986</v>
      </c>
      <c r="AG24" s="818">
        <v>59475</v>
      </c>
      <c r="AH24" s="818">
        <v>61527</v>
      </c>
      <c r="AI24" s="817">
        <v>57962</v>
      </c>
      <c r="AJ24" s="818">
        <v>59511</v>
      </c>
      <c r="AK24" s="819">
        <v>59021</v>
      </c>
      <c r="AL24" s="818">
        <v>63784</v>
      </c>
      <c r="AM24" s="818">
        <v>63923</v>
      </c>
      <c r="AN24" s="818">
        <v>58698</v>
      </c>
      <c r="AO24" s="818">
        <v>53287</v>
      </c>
      <c r="AP24" s="818">
        <v>50987</v>
      </c>
      <c r="AQ24" s="817">
        <v>54987</v>
      </c>
      <c r="AR24" s="818">
        <v>64392</v>
      </c>
      <c r="AS24" s="818">
        <v>70203</v>
      </c>
      <c r="AT24" s="818">
        <v>69051</v>
      </c>
      <c r="AU24" s="818">
        <v>58380</v>
      </c>
      <c r="AV24" s="818">
        <v>54024</v>
      </c>
      <c r="AW24" s="636">
        <v>54640</v>
      </c>
      <c r="AX24" s="280">
        <v>60077</v>
      </c>
      <c r="AY24" s="280">
        <v>61395</v>
      </c>
      <c r="AZ24" s="280">
        <v>58738</v>
      </c>
      <c r="BA24" s="280">
        <v>57439</v>
      </c>
      <c r="BB24" s="280">
        <v>56382</v>
      </c>
      <c r="BC24" s="280">
        <v>54215</v>
      </c>
      <c r="BD24" s="280">
        <v>63578</v>
      </c>
      <c r="BE24" s="280">
        <v>62778</v>
      </c>
      <c r="BF24" s="280">
        <v>67232</v>
      </c>
      <c r="BG24" s="280">
        <v>61377</v>
      </c>
      <c r="BH24" s="637">
        <v>60084</v>
      </c>
      <c r="BI24" s="280">
        <v>59247</v>
      </c>
      <c r="BJ24" s="280">
        <v>67013</v>
      </c>
      <c r="BK24" s="280">
        <v>64358</v>
      </c>
      <c r="BL24" s="280">
        <v>63737</v>
      </c>
      <c r="BM24" s="280">
        <v>64765</v>
      </c>
      <c r="BN24" s="280">
        <v>68926</v>
      </c>
      <c r="BO24" s="280">
        <v>64654</v>
      </c>
      <c r="BP24" s="280">
        <v>66996</v>
      </c>
      <c r="BQ24" s="280">
        <v>70469</v>
      </c>
      <c r="BR24" s="217">
        <v>59127</v>
      </c>
      <c r="BS24" s="217"/>
      <c r="BT24" s="217"/>
      <c r="BU24" s="162">
        <f t="shared" ref="BU24:CD29" si="11">O24-C24</f>
        <v>1730</v>
      </c>
      <c r="BV24" s="64">
        <f t="shared" si="11"/>
        <v>-13609</v>
      </c>
      <c r="BW24" s="64">
        <f t="shared" si="11"/>
        <v>-17942</v>
      </c>
      <c r="BX24" s="64">
        <f t="shared" si="11"/>
        <v>-16322</v>
      </c>
      <c r="BY24" s="64">
        <f t="shared" si="11"/>
        <v>-18059</v>
      </c>
      <c r="BZ24" s="64">
        <f t="shared" si="11"/>
        <v>-20696</v>
      </c>
      <c r="CA24" s="64">
        <f t="shared" si="11"/>
        <v>-18388</v>
      </c>
      <c r="CB24" s="64">
        <f t="shared" si="11"/>
        <v>-21590</v>
      </c>
      <c r="CC24" s="64">
        <f t="shared" si="11"/>
        <v>-16692</v>
      </c>
      <c r="CD24" s="71">
        <f t="shared" si="11"/>
        <v>-22550</v>
      </c>
    </row>
    <row r="25" spans="1:82" x14ac:dyDescent="0.25">
      <c r="B25" s="61" t="s">
        <v>42</v>
      </c>
      <c r="C25" s="240">
        <v>7876</v>
      </c>
      <c r="D25" s="117">
        <v>8978</v>
      </c>
      <c r="E25" s="117">
        <v>9322</v>
      </c>
      <c r="F25" s="117">
        <v>9475</v>
      </c>
      <c r="G25" s="117">
        <v>9360</v>
      </c>
      <c r="H25" s="117">
        <v>10700</v>
      </c>
      <c r="I25" s="117">
        <v>10835</v>
      </c>
      <c r="J25" s="117">
        <v>10587</v>
      </c>
      <c r="K25" s="117">
        <v>9289</v>
      </c>
      <c r="L25" s="117">
        <v>8726</v>
      </c>
      <c r="M25" s="117">
        <v>7848</v>
      </c>
      <c r="N25" s="241">
        <v>8268</v>
      </c>
      <c r="O25" s="118">
        <v>8706</v>
      </c>
      <c r="P25" s="817">
        <v>7806</v>
      </c>
      <c r="Q25" s="117">
        <v>6580</v>
      </c>
      <c r="R25" s="117">
        <v>6994</v>
      </c>
      <c r="S25" s="117">
        <v>7093</v>
      </c>
      <c r="T25" s="817">
        <v>7786</v>
      </c>
      <c r="U25" s="117">
        <v>8017</v>
      </c>
      <c r="V25" s="118">
        <v>7443</v>
      </c>
      <c r="W25" s="118">
        <v>6598</v>
      </c>
      <c r="X25" s="630">
        <v>6789</v>
      </c>
      <c r="Y25" s="283">
        <v>6479</v>
      </c>
      <c r="Z25" s="818">
        <v>7649</v>
      </c>
      <c r="AA25" s="818">
        <v>7179</v>
      </c>
      <c r="AB25" s="818">
        <v>6864</v>
      </c>
      <c r="AC25" s="818">
        <v>7870</v>
      </c>
      <c r="AD25" s="817">
        <v>7785</v>
      </c>
      <c r="AE25" s="818">
        <v>7890</v>
      </c>
      <c r="AF25" s="817">
        <v>8268</v>
      </c>
      <c r="AG25" s="818">
        <v>8344</v>
      </c>
      <c r="AH25" s="818">
        <v>9173</v>
      </c>
      <c r="AI25" s="817">
        <v>7219</v>
      </c>
      <c r="AJ25" s="818">
        <v>7352</v>
      </c>
      <c r="AK25" s="819">
        <v>6520</v>
      </c>
      <c r="AL25" s="818">
        <v>7084</v>
      </c>
      <c r="AM25" s="818">
        <v>7846</v>
      </c>
      <c r="AN25" s="818">
        <v>7676</v>
      </c>
      <c r="AO25" s="818">
        <v>7974</v>
      </c>
      <c r="AP25" s="818">
        <v>7974</v>
      </c>
      <c r="AQ25" s="817">
        <v>8705</v>
      </c>
      <c r="AR25" s="818">
        <v>9565</v>
      </c>
      <c r="AS25" s="818">
        <v>10908</v>
      </c>
      <c r="AT25" s="818">
        <v>9920</v>
      </c>
      <c r="AU25" s="818">
        <v>8760</v>
      </c>
      <c r="AV25" s="818">
        <v>7653</v>
      </c>
      <c r="AW25" s="636">
        <v>7646</v>
      </c>
      <c r="AX25" s="280">
        <v>7526</v>
      </c>
      <c r="AY25" s="280">
        <v>7046</v>
      </c>
      <c r="AZ25" s="280">
        <v>7358</v>
      </c>
      <c r="BA25" s="280">
        <v>7986</v>
      </c>
      <c r="BB25" s="280">
        <v>8290</v>
      </c>
      <c r="BC25" s="280">
        <v>7907</v>
      </c>
      <c r="BD25" s="280">
        <v>10446</v>
      </c>
      <c r="BE25" s="280">
        <v>10393</v>
      </c>
      <c r="BF25" s="280">
        <v>10955</v>
      </c>
      <c r="BG25" s="280">
        <v>9521</v>
      </c>
      <c r="BH25" s="637">
        <v>9043</v>
      </c>
      <c r="BI25" s="280">
        <v>8789</v>
      </c>
      <c r="BJ25" s="280">
        <v>9488</v>
      </c>
      <c r="BK25" s="280">
        <v>9565</v>
      </c>
      <c r="BL25" s="280">
        <v>9856</v>
      </c>
      <c r="BM25" s="280">
        <v>10313</v>
      </c>
      <c r="BN25" s="280">
        <v>10906</v>
      </c>
      <c r="BO25" s="280">
        <v>10390</v>
      </c>
      <c r="BP25" s="280">
        <v>10279</v>
      </c>
      <c r="BQ25" s="280">
        <v>10755</v>
      </c>
      <c r="BR25" s="217">
        <v>7880</v>
      </c>
      <c r="BS25" s="217"/>
      <c r="BT25" s="217"/>
      <c r="BU25" s="162">
        <f t="shared" si="11"/>
        <v>830</v>
      </c>
      <c r="BV25" s="64">
        <f t="shared" si="11"/>
        <v>-1172</v>
      </c>
      <c r="BW25" s="64">
        <f t="shared" si="11"/>
        <v>-2742</v>
      </c>
      <c r="BX25" s="64">
        <f t="shared" si="11"/>
        <v>-2481</v>
      </c>
      <c r="BY25" s="64">
        <f t="shared" si="11"/>
        <v>-2267</v>
      </c>
      <c r="BZ25" s="64">
        <f t="shared" si="11"/>
        <v>-2914</v>
      </c>
      <c r="CA25" s="64">
        <f t="shared" si="11"/>
        <v>-2818</v>
      </c>
      <c r="CB25" s="64">
        <f t="shared" si="11"/>
        <v>-3144</v>
      </c>
      <c r="CC25" s="64">
        <f t="shared" si="11"/>
        <v>-2691</v>
      </c>
      <c r="CD25" s="71">
        <f t="shared" si="11"/>
        <v>-1937</v>
      </c>
    </row>
    <row r="26" spans="1:82" x14ac:dyDescent="0.25">
      <c r="B26" s="61" t="s">
        <v>57</v>
      </c>
      <c r="C26" s="240">
        <v>14982</v>
      </c>
      <c r="D26" s="117">
        <v>13705</v>
      </c>
      <c r="E26" s="117">
        <v>13210</v>
      </c>
      <c r="F26" s="117">
        <v>12460</v>
      </c>
      <c r="G26" s="117">
        <v>14333</v>
      </c>
      <c r="H26" s="117">
        <v>13788</v>
      </c>
      <c r="I26" s="117">
        <v>12999</v>
      </c>
      <c r="J26" s="117">
        <v>12475</v>
      </c>
      <c r="K26" s="117">
        <v>15019</v>
      </c>
      <c r="L26" s="117">
        <v>14257</v>
      </c>
      <c r="M26" s="117">
        <v>11662</v>
      </c>
      <c r="N26" s="241">
        <v>12926</v>
      </c>
      <c r="O26" s="118">
        <v>17097</v>
      </c>
      <c r="P26" s="817">
        <v>17200</v>
      </c>
      <c r="Q26" s="117">
        <v>11192</v>
      </c>
      <c r="R26" s="117">
        <v>10904</v>
      </c>
      <c r="S26" s="117">
        <v>11193</v>
      </c>
      <c r="T26" s="817">
        <v>12863</v>
      </c>
      <c r="U26" s="117">
        <v>11644</v>
      </c>
      <c r="V26" s="118">
        <v>11516</v>
      </c>
      <c r="W26" s="118">
        <v>11224</v>
      </c>
      <c r="X26" s="630">
        <v>13447</v>
      </c>
      <c r="Y26" s="283">
        <v>14262</v>
      </c>
      <c r="Z26" s="818">
        <v>13328</v>
      </c>
      <c r="AA26" s="818">
        <v>11335</v>
      </c>
      <c r="AB26" s="818">
        <v>10795</v>
      </c>
      <c r="AC26" s="818">
        <v>15159</v>
      </c>
      <c r="AD26" s="817">
        <v>14122</v>
      </c>
      <c r="AE26" s="818">
        <v>12301</v>
      </c>
      <c r="AF26" s="817">
        <v>12894</v>
      </c>
      <c r="AG26" s="818">
        <v>14693</v>
      </c>
      <c r="AH26" s="818">
        <v>13418</v>
      </c>
      <c r="AI26" s="817">
        <v>17171</v>
      </c>
      <c r="AJ26" s="818">
        <v>14890</v>
      </c>
      <c r="AK26" s="819">
        <v>18162</v>
      </c>
      <c r="AL26" s="818">
        <v>16496</v>
      </c>
      <c r="AM26" s="818">
        <v>14098</v>
      </c>
      <c r="AN26" s="818">
        <v>11157</v>
      </c>
      <c r="AO26" s="818">
        <v>11263</v>
      </c>
      <c r="AP26" s="818">
        <v>11484</v>
      </c>
      <c r="AQ26" s="817">
        <v>11846</v>
      </c>
      <c r="AR26" s="818">
        <v>13353</v>
      </c>
      <c r="AS26" s="818">
        <v>12550</v>
      </c>
      <c r="AT26" s="818">
        <v>13552</v>
      </c>
      <c r="AU26" s="818">
        <v>12307</v>
      </c>
      <c r="AV26" s="818">
        <v>10653</v>
      </c>
      <c r="AW26" s="636">
        <v>11609</v>
      </c>
      <c r="AX26" s="280">
        <v>13414</v>
      </c>
      <c r="AY26" s="280">
        <v>12066</v>
      </c>
      <c r="AZ26" s="280">
        <v>11572</v>
      </c>
      <c r="BA26" s="280">
        <v>11299</v>
      </c>
      <c r="BB26" s="280">
        <v>10945</v>
      </c>
      <c r="BC26" s="280">
        <v>11543</v>
      </c>
      <c r="BD26" s="280">
        <v>12249</v>
      </c>
      <c r="BE26" s="280">
        <v>11644</v>
      </c>
      <c r="BF26" s="280">
        <v>11976</v>
      </c>
      <c r="BG26" s="280">
        <v>11866</v>
      </c>
      <c r="BH26" s="637">
        <v>12270</v>
      </c>
      <c r="BI26" s="280">
        <v>11949</v>
      </c>
      <c r="BJ26" s="280">
        <v>13749</v>
      </c>
      <c r="BK26" s="280">
        <v>12056</v>
      </c>
      <c r="BL26" s="280">
        <v>12316</v>
      </c>
      <c r="BM26" s="280">
        <v>14067</v>
      </c>
      <c r="BN26" s="280">
        <v>13762</v>
      </c>
      <c r="BO26" s="280">
        <v>14332</v>
      </c>
      <c r="BP26" s="280">
        <v>12145</v>
      </c>
      <c r="BQ26" s="280">
        <v>14592</v>
      </c>
      <c r="BR26" s="217">
        <v>13154</v>
      </c>
      <c r="BS26" s="217"/>
      <c r="BT26" s="217"/>
      <c r="BU26" s="162">
        <f t="shared" si="11"/>
        <v>2115</v>
      </c>
      <c r="BV26" s="64">
        <f t="shared" si="11"/>
        <v>3495</v>
      </c>
      <c r="BW26" s="64">
        <f t="shared" si="11"/>
        <v>-2018</v>
      </c>
      <c r="BX26" s="64">
        <f t="shared" si="11"/>
        <v>-1556</v>
      </c>
      <c r="BY26" s="64">
        <f t="shared" si="11"/>
        <v>-3140</v>
      </c>
      <c r="BZ26" s="64">
        <f t="shared" si="11"/>
        <v>-925</v>
      </c>
      <c r="CA26" s="64">
        <f t="shared" si="11"/>
        <v>-1355</v>
      </c>
      <c r="CB26" s="64">
        <f t="shared" si="11"/>
        <v>-959</v>
      </c>
      <c r="CC26" s="64">
        <f t="shared" si="11"/>
        <v>-3795</v>
      </c>
      <c r="CD26" s="71">
        <f t="shared" si="11"/>
        <v>-810</v>
      </c>
    </row>
    <row r="27" spans="1:82" x14ac:dyDescent="0.25">
      <c r="B27" s="61" t="s">
        <v>58</v>
      </c>
      <c r="C27" s="240">
        <v>0</v>
      </c>
      <c r="D27" s="117">
        <v>0</v>
      </c>
      <c r="E27" s="117">
        <v>0</v>
      </c>
      <c r="F27" s="117">
        <v>0</v>
      </c>
      <c r="G27" s="117">
        <v>0</v>
      </c>
      <c r="H27" s="117">
        <v>0</v>
      </c>
      <c r="I27" s="117">
        <v>0</v>
      </c>
      <c r="J27" s="117">
        <v>0</v>
      </c>
      <c r="K27" s="117">
        <v>0</v>
      </c>
      <c r="L27" s="117">
        <v>0</v>
      </c>
      <c r="M27" s="117">
        <v>0</v>
      </c>
      <c r="N27" s="241">
        <v>0</v>
      </c>
      <c r="O27" s="118">
        <v>0</v>
      </c>
      <c r="P27" s="117">
        <v>0</v>
      </c>
      <c r="Q27" s="117">
        <v>0</v>
      </c>
      <c r="R27" s="117">
        <v>0</v>
      </c>
      <c r="S27" s="117">
        <v>0</v>
      </c>
      <c r="T27" s="817">
        <v>0</v>
      </c>
      <c r="U27" s="117">
        <v>0</v>
      </c>
      <c r="V27" s="118">
        <v>0</v>
      </c>
      <c r="W27" s="118">
        <v>0</v>
      </c>
      <c r="X27" s="118">
        <v>0</v>
      </c>
      <c r="Y27" s="240">
        <v>0</v>
      </c>
      <c r="Z27" s="818">
        <v>0</v>
      </c>
      <c r="AA27" s="818">
        <v>0</v>
      </c>
      <c r="AB27" s="818">
        <v>0</v>
      </c>
      <c r="AC27" s="818">
        <v>0</v>
      </c>
      <c r="AD27" s="817">
        <v>0</v>
      </c>
      <c r="AE27" s="818">
        <v>0</v>
      </c>
      <c r="AF27" s="817">
        <v>0</v>
      </c>
      <c r="AG27" s="818">
        <v>0</v>
      </c>
      <c r="AH27" s="818">
        <v>0</v>
      </c>
      <c r="AI27" s="817">
        <v>0</v>
      </c>
      <c r="AJ27" s="818">
        <v>0</v>
      </c>
      <c r="AK27" s="819">
        <v>0</v>
      </c>
      <c r="AL27" s="818">
        <v>0</v>
      </c>
      <c r="AM27" s="818">
        <v>0</v>
      </c>
      <c r="AN27" s="818">
        <v>0</v>
      </c>
      <c r="AO27" s="818">
        <v>0</v>
      </c>
      <c r="AP27" s="818">
        <v>0</v>
      </c>
      <c r="AQ27" s="817">
        <v>0</v>
      </c>
      <c r="AR27" s="818">
        <v>0</v>
      </c>
      <c r="AS27" s="818">
        <v>0</v>
      </c>
      <c r="AT27" s="818">
        <v>0</v>
      </c>
      <c r="AU27" s="818">
        <v>0</v>
      </c>
      <c r="AV27" s="818">
        <v>0</v>
      </c>
      <c r="AW27" s="819">
        <v>0</v>
      </c>
      <c r="AX27" s="818">
        <v>0</v>
      </c>
      <c r="AY27" s="818">
        <v>0</v>
      </c>
      <c r="AZ27" s="818">
        <v>0</v>
      </c>
      <c r="BA27" s="818">
        <v>0</v>
      </c>
      <c r="BB27" s="818">
        <v>0</v>
      </c>
      <c r="BC27" s="280">
        <v>0</v>
      </c>
      <c r="BD27" s="280">
        <v>0</v>
      </c>
      <c r="BE27" s="280">
        <v>0</v>
      </c>
      <c r="BF27" s="280">
        <v>0</v>
      </c>
      <c r="BG27" s="280">
        <v>0</v>
      </c>
      <c r="BH27" s="637">
        <v>0</v>
      </c>
      <c r="BI27" s="280">
        <v>0</v>
      </c>
      <c r="BJ27" s="280">
        <v>0</v>
      </c>
      <c r="BK27" s="280">
        <v>0</v>
      </c>
      <c r="BL27" s="280">
        <v>0</v>
      </c>
      <c r="BM27" s="280">
        <v>0</v>
      </c>
      <c r="BN27" s="280">
        <v>494</v>
      </c>
      <c r="BO27" s="280">
        <v>515</v>
      </c>
      <c r="BP27" s="280">
        <v>484</v>
      </c>
      <c r="BQ27" s="280">
        <v>471</v>
      </c>
      <c r="BR27" s="217">
        <v>380</v>
      </c>
      <c r="BS27" s="217"/>
      <c r="BT27" s="217"/>
      <c r="BU27" s="162">
        <f t="shared" si="11"/>
        <v>0</v>
      </c>
      <c r="BV27" s="64">
        <f t="shared" si="11"/>
        <v>0</v>
      </c>
      <c r="BW27" s="64">
        <f t="shared" si="11"/>
        <v>0</v>
      </c>
      <c r="BX27" s="64">
        <f t="shared" si="11"/>
        <v>0</v>
      </c>
      <c r="BY27" s="64">
        <f t="shared" si="11"/>
        <v>0</v>
      </c>
      <c r="BZ27" s="64">
        <f t="shared" si="11"/>
        <v>0</v>
      </c>
      <c r="CA27" s="64">
        <f t="shared" si="11"/>
        <v>0</v>
      </c>
      <c r="CB27" s="64">
        <f t="shared" si="11"/>
        <v>0</v>
      </c>
      <c r="CC27" s="64">
        <f t="shared" si="11"/>
        <v>0</v>
      </c>
      <c r="CD27" s="71">
        <f t="shared" si="11"/>
        <v>0</v>
      </c>
    </row>
    <row r="28" spans="1:82" x14ac:dyDescent="0.25">
      <c r="B28" s="61" t="s">
        <v>59</v>
      </c>
      <c r="C28" s="240">
        <v>0</v>
      </c>
      <c r="D28" s="117">
        <v>0</v>
      </c>
      <c r="E28" s="117">
        <v>0</v>
      </c>
      <c r="F28" s="117">
        <v>0</v>
      </c>
      <c r="G28" s="117">
        <v>0</v>
      </c>
      <c r="H28" s="117">
        <v>0</v>
      </c>
      <c r="I28" s="117">
        <v>0</v>
      </c>
      <c r="J28" s="117">
        <v>0</v>
      </c>
      <c r="K28" s="117">
        <v>0</v>
      </c>
      <c r="L28" s="117">
        <v>0</v>
      </c>
      <c r="M28" s="117">
        <v>0</v>
      </c>
      <c r="N28" s="241">
        <v>0</v>
      </c>
      <c r="O28" s="118">
        <v>0</v>
      </c>
      <c r="P28" s="117">
        <v>0</v>
      </c>
      <c r="Q28" s="117">
        <v>0</v>
      </c>
      <c r="R28" s="117">
        <v>0</v>
      </c>
      <c r="S28" s="117">
        <v>0</v>
      </c>
      <c r="T28" s="817">
        <v>0</v>
      </c>
      <c r="U28" s="117">
        <v>0</v>
      </c>
      <c r="V28" s="118">
        <v>0</v>
      </c>
      <c r="W28" s="118">
        <v>0</v>
      </c>
      <c r="X28" s="118">
        <v>0</v>
      </c>
      <c r="Y28" s="240">
        <v>0</v>
      </c>
      <c r="Z28" s="818">
        <v>0</v>
      </c>
      <c r="AA28" s="818">
        <v>0</v>
      </c>
      <c r="AB28" s="818">
        <v>0</v>
      </c>
      <c r="AC28" s="818">
        <v>0</v>
      </c>
      <c r="AD28" s="817">
        <v>0</v>
      </c>
      <c r="AE28" s="818">
        <v>0</v>
      </c>
      <c r="AF28" s="817">
        <v>0</v>
      </c>
      <c r="AG28" s="818">
        <v>0</v>
      </c>
      <c r="AH28" s="818">
        <v>0</v>
      </c>
      <c r="AI28" s="817">
        <v>0</v>
      </c>
      <c r="AJ28" s="818">
        <v>0</v>
      </c>
      <c r="AK28" s="819">
        <v>0</v>
      </c>
      <c r="AL28" s="818">
        <v>0</v>
      </c>
      <c r="AM28" s="818">
        <v>0</v>
      </c>
      <c r="AN28" s="818">
        <v>0</v>
      </c>
      <c r="AO28" s="818">
        <v>0</v>
      </c>
      <c r="AP28" s="818">
        <v>0</v>
      </c>
      <c r="AQ28" s="817">
        <v>0</v>
      </c>
      <c r="AR28" s="818">
        <v>0</v>
      </c>
      <c r="AS28" s="818">
        <v>0</v>
      </c>
      <c r="AT28" s="818">
        <v>0</v>
      </c>
      <c r="AU28" s="818">
        <v>0</v>
      </c>
      <c r="AV28" s="818">
        <v>0</v>
      </c>
      <c r="AW28" s="819">
        <v>0</v>
      </c>
      <c r="AX28" s="818">
        <v>0</v>
      </c>
      <c r="AY28" s="818">
        <v>0</v>
      </c>
      <c r="AZ28" s="818">
        <v>0</v>
      </c>
      <c r="BA28" s="818">
        <v>0</v>
      </c>
      <c r="BB28" s="818">
        <v>0</v>
      </c>
      <c r="BC28" s="280">
        <v>0</v>
      </c>
      <c r="BD28" s="280">
        <v>0</v>
      </c>
      <c r="BE28" s="280">
        <v>0</v>
      </c>
      <c r="BF28" s="280">
        <v>0</v>
      </c>
      <c r="BG28" s="280">
        <v>0</v>
      </c>
      <c r="BH28" s="637">
        <v>0</v>
      </c>
      <c r="BI28" s="280">
        <v>0</v>
      </c>
      <c r="BJ28" s="280">
        <v>0</v>
      </c>
      <c r="BK28" s="280">
        <v>0</v>
      </c>
      <c r="BL28" s="280">
        <v>0</v>
      </c>
      <c r="BM28" s="280">
        <v>0</v>
      </c>
      <c r="BN28" s="280">
        <v>2370</v>
      </c>
      <c r="BO28" s="280">
        <v>1457</v>
      </c>
      <c r="BP28" s="280">
        <v>698</v>
      </c>
      <c r="BQ28" s="280">
        <v>793</v>
      </c>
      <c r="BR28" s="217">
        <v>795</v>
      </c>
      <c r="BS28" s="217"/>
      <c r="BT28" s="217"/>
      <c r="BU28" s="162">
        <f t="shared" si="11"/>
        <v>0</v>
      </c>
      <c r="BV28" s="64">
        <f t="shared" si="11"/>
        <v>0</v>
      </c>
      <c r="BW28" s="64">
        <f t="shared" si="11"/>
        <v>0</v>
      </c>
      <c r="BX28" s="64">
        <f t="shared" si="11"/>
        <v>0</v>
      </c>
      <c r="BY28" s="64">
        <f t="shared" si="11"/>
        <v>0</v>
      </c>
      <c r="BZ28" s="64">
        <f t="shared" si="11"/>
        <v>0</v>
      </c>
      <c r="CA28" s="64">
        <f t="shared" si="11"/>
        <v>0</v>
      </c>
      <c r="CB28" s="64">
        <f t="shared" si="11"/>
        <v>0</v>
      </c>
      <c r="CC28" s="64">
        <f t="shared" si="11"/>
        <v>0</v>
      </c>
      <c r="CD28" s="71">
        <f t="shared" si="11"/>
        <v>0</v>
      </c>
    </row>
    <row r="29" spans="1:82" x14ac:dyDescent="0.25">
      <c r="B29" s="61" t="s">
        <v>46</v>
      </c>
      <c r="C29" s="242">
        <v>95290</v>
      </c>
      <c r="D29" s="119">
        <v>95189</v>
      </c>
      <c r="E29" s="119">
        <v>91725</v>
      </c>
      <c r="F29" s="119">
        <v>88472</v>
      </c>
      <c r="G29" s="119">
        <v>92131</v>
      </c>
      <c r="H29" s="119">
        <v>101462</v>
      </c>
      <c r="I29" s="119">
        <v>100455</v>
      </c>
      <c r="J29" s="119">
        <v>99327</v>
      </c>
      <c r="K29" s="119">
        <v>91021</v>
      </c>
      <c r="L29" s="119">
        <v>92244</v>
      </c>
      <c r="M29" s="119">
        <v>82653</v>
      </c>
      <c r="N29" s="243">
        <v>91112</v>
      </c>
      <c r="O29" s="120">
        <v>99965</v>
      </c>
      <c r="P29" s="119">
        <v>83903</v>
      </c>
      <c r="Q29" s="119">
        <v>69023</v>
      </c>
      <c r="R29" s="119">
        <v>68113</v>
      </c>
      <c r="S29" s="119">
        <v>68665</v>
      </c>
      <c r="T29" s="826">
        <f>SUM(T24:T28)</f>
        <v>76927</v>
      </c>
      <c r="U29" s="119">
        <v>77894</v>
      </c>
      <c r="V29" s="120">
        <v>73634</v>
      </c>
      <c r="W29" s="120">
        <v>67843</v>
      </c>
      <c r="X29" s="630">
        <v>66947</v>
      </c>
      <c r="Y29" s="283">
        <v>68796</v>
      </c>
      <c r="Z29" s="827">
        <f>SUM(Z24:Z28)</f>
        <v>74223</v>
      </c>
      <c r="AA29" s="827">
        <v>67398</v>
      </c>
      <c r="AB29" s="827">
        <v>62913</v>
      </c>
      <c r="AC29" s="827">
        <v>74477</v>
      </c>
      <c r="AD29" s="826">
        <f>SUM(AD24:AD28)</f>
        <v>70904</v>
      </c>
      <c r="AE29" s="827">
        <v>70749</v>
      </c>
      <c r="AF29" s="826">
        <f>SUM(AF24:AF28)</f>
        <v>78148</v>
      </c>
      <c r="AG29" s="827">
        <v>82512</v>
      </c>
      <c r="AH29" s="827">
        <v>84118</v>
      </c>
      <c r="AI29" s="826">
        <f t="shared" ref="AI29" si="12">SUM(AI24:AI28)</f>
        <v>82352</v>
      </c>
      <c r="AJ29" s="827">
        <v>81753</v>
      </c>
      <c r="AK29" s="828">
        <v>83703</v>
      </c>
      <c r="AL29" s="827">
        <v>87364</v>
      </c>
      <c r="AM29" s="827">
        <f t="shared" ref="AM29" si="13">SUM(AM24:AM28)</f>
        <v>85867</v>
      </c>
      <c r="AN29" s="827">
        <v>77531</v>
      </c>
      <c r="AO29" s="827">
        <v>72524</v>
      </c>
      <c r="AP29" s="827">
        <v>70445</v>
      </c>
      <c r="AQ29" s="826">
        <f t="shared" ref="AQ29" si="14">SUM(AQ24:AQ28)</f>
        <v>75538</v>
      </c>
      <c r="AR29" s="827">
        <v>87310</v>
      </c>
      <c r="AS29" s="827">
        <v>93661</v>
      </c>
      <c r="AT29" s="827">
        <v>92523</v>
      </c>
      <c r="AU29" s="827">
        <v>79447</v>
      </c>
      <c r="AV29" s="827">
        <v>72330</v>
      </c>
      <c r="AW29" s="636">
        <v>73895</v>
      </c>
      <c r="AX29" s="280">
        <v>81017</v>
      </c>
      <c r="AY29" s="280">
        <v>80507</v>
      </c>
      <c r="AZ29" s="280">
        <v>77668</v>
      </c>
      <c r="BA29" s="280">
        <v>76724</v>
      </c>
      <c r="BB29" s="280">
        <v>75617</v>
      </c>
      <c r="BC29" s="280">
        <v>73665</v>
      </c>
      <c r="BD29" s="280">
        <v>86273</v>
      </c>
      <c r="BE29" s="280">
        <v>84815</v>
      </c>
      <c r="BF29" s="280">
        <v>90163</v>
      </c>
      <c r="BG29" s="280">
        <v>82764</v>
      </c>
      <c r="BH29" s="637">
        <v>81397</v>
      </c>
      <c r="BI29" s="280">
        <v>79985</v>
      </c>
      <c r="BJ29" s="280">
        <v>90250</v>
      </c>
      <c r="BK29" s="280">
        <v>85979</v>
      </c>
      <c r="BL29" s="280">
        <v>85909</v>
      </c>
      <c r="BM29" s="280">
        <v>89145</v>
      </c>
      <c r="BN29" s="280">
        <v>96458</v>
      </c>
      <c r="BO29" s="280">
        <v>91348</v>
      </c>
      <c r="BP29" s="280">
        <v>90602</v>
      </c>
      <c r="BQ29" s="280">
        <v>97080</v>
      </c>
      <c r="BR29" s="217">
        <v>81336</v>
      </c>
      <c r="BS29" s="217"/>
      <c r="BT29" s="217"/>
      <c r="BU29" s="162">
        <f t="shared" si="11"/>
        <v>4675</v>
      </c>
      <c r="BV29" s="64">
        <f t="shared" si="11"/>
        <v>-11286</v>
      </c>
      <c r="BW29" s="64">
        <f t="shared" si="11"/>
        <v>-22702</v>
      </c>
      <c r="BX29" s="64">
        <f t="shared" si="11"/>
        <v>-20359</v>
      </c>
      <c r="BY29" s="64">
        <f t="shared" si="11"/>
        <v>-23466</v>
      </c>
      <c r="BZ29" s="64">
        <f t="shared" si="11"/>
        <v>-24535</v>
      </c>
      <c r="CA29" s="64">
        <f t="shared" si="11"/>
        <v>-22561</v>
      </c>
      <c r="CB29" s="64">
        <f t="shared" si="11"/>
        <v>-25693</v>
      </c>
      <c r="CC29" s="64">
        <f t="shared" si="11"/>
        <v>-23178</v>
      </c>
      <c r="CD29" s="71">
        <f t="shared" si="11"/>
        <v>-25297</v>
      </c>
    </row>
    <row r="30" spans="1:82" x14ac:dyDescent="0.25">
      <c r="A30" s="4">
        <v>4</v>
      </c>
      <c r="B30" s="79" t="s">
        <v>22</v>
      </c>
      <c r="C30" s="240"/>
      <c r="D30" s="117"/>
      <c r="E30" s="117"/>
      <c r="F30" s="117"/>
      <c r="G30" s="117"/>
      <c r="H30" s="117"/>
      <c r="I30" s="117"/>
      <c r="J30" s="117"/>
      <c r="K30" s="117"/>
      <c r="L30" s="117"/>
      <c r="M30" s="117"/>
      <c r="N30" s="241"/>
      <c r="O30" s="118"/>
      <c r="P30" s="117"/>
      <c r="Q30" s="117"/>
      <c r="R30" s="117"/>
      <c r="S30" s="117"/>
      <c r="T30" s="817"/>
      <c r="U30" s="117"/>
      <c r="V30" s="118"/>
      <c r="W30" s="118"/>
      <c r="X30" s="630"/>
      <c r="Y30" s="283"/>
      <c r="Z30" s="818"/>
      <c r="AA30" s="818"/>
      <c r="AB30" s="818"/>
      <c r="AC30" s="818"/>
      <c r="AD30" s="817"/>
      <c r="AE30" s="818"/>
      <c r="AF30" s="817"/>
      <c r="AG30" s="818"/>
      <c r="AH30" s="818"/>
      <c r="AI30" s="817"/>
      <c r="AJ30" s="818"/>
      <c r="AK30" s="819"/>
      <c r="AL30" s="818"/>
      <c r="AM30" s="818"/>
      <c r="AN30" s="818"/>
      <c r="AO30" s="818"/>
      <c r="AP30" s="818"/>
      <c r="AQ30" s="817"/>
      <c r="AR30" s="818"/>
      <c r="AS30" s="818"/>
      <c r="AT30" s="818"/>
      <c r="AU30" s="818"/>
      <c r="AV30" s="818"/>
      <c r="AW30" s="636"/>
      <c r="AX30" s="280"/>
      <c r="AY30" s="280"/>
      <c r="AZ30" s="280"/>
      <c r="BA30" s="280"/>
      <c r="BB30" s="280"/>
      <c r="BC30" s="280"/>
      <c r="BD30" s="280"/>
      <c r="BE30" s="280"/>
      <c r="BF30" s="280"/>
      <c r="BG30" s="280"/>
      <c r="BH30" s="637"/>
      <c r="BI30" s="280"/>
      <c r="BJ30" s="280"/>
      <c r="BK30" s="280"/>
      <c r="BL30" s="280"/>
      <c r="BM30" s="280"/>
      <c r="BN30" s="280"/>
      <c r="BO30" s="280"/>
      <c r="BP30" s="280"/>
      <c r="BQ30" s="280"/>
      <c r="BR30" s="217"/>
      <c r="BS30" s="217"/>
      <c r="BT30" s="217"/>
      <c r="BU30" s="162"/>
      <c r="BV30" s="64"/>
      <c r="BW30" s="64"/>
      <c r="BX30" s="64"/>
      <c r="BY30" s="64"/>
      <c r="BZ30" s="64"/>
      <c r="CA30" s="64"/>
      <c r="CB30" s="64"/>
      <c r="CC30" s="64"/>
      <c r="CD30" s="71"/>
    </row>
    <row r="31" spans="1:82" x14ac:dyDescent="0.25">
      <c r="A31" s="4"/>
      <c r="B31" s="61" t="s">
        <v>41</v>
      </c>
      <c r="C31" s="240">
        <v>30969</v>
      </c>
      <c r="D31" s="117">
        <v>32856</v>
      </c>
      <c r="E31" s="117">
        <v>32542</v>
      </c>
      <c r="F31" s="117">
        <v>32008</v>
      </c>
      <c r="G31" s="117">
        <v>30041</v>
      </c>
      <c r="H31" s="117">
        <v>29705</v>
      </c>
      <c r="I31" s="117">
        <v>29165</v>
      </c>
      <c r="J31" s="117">
        <v>31499</v>
      </c>
      <c r="K31" s="117">
        <v>31187</v>
      </c>
      <c r="L31" s="117">
        <v>30824</v>
      </c>
      <c r="M31" s="117">
        <v>26785</v>
      </c>
      <c r="N31" s="241">
        <v>27148</v>
      </c>
      <c r="O31" s="118">
        <v>32582</v>
      </c>
      <c r="P31" s="817">
        <v>32579</v>
      </c>
      <c r="Q31" s="117">
        <v>26161</v>
      </c>
      <c r="R31" s="117">
        <v>22279</v>
      </c>
      <c r="S31" s="117">
        <v>20359</v>
      </c>
      <c r="T31" s="817">
        <v>19534</v>
      </c>
      <c r="U31" s="117">
        <v>22640</v>
      </c>
      <c r="V31" s="118">
        <v>26272</v>
      </c>
      <c r="W31" s="118">
        <v>24154</v>
      </c>
      <c r="X31" s="630">
        <v>20871</v>
      </c>
      <c r="Y31" s="283">
        <v>18614</v>
      </c>
      <c r="Z31" s="818">
        <v>19639</v>
      </c>
      <c r="AA31" s="818">
        <v>20095</v>
      </c>
      <c r="AB31" s="818">
        <v>20083</v>
      </c>
      <c r="AC31" s="818">
        <v>19475</v>
      </c>
      <c r="AD31" s="817">
        <v>22025</v>
      </c>
      <c r="AE31" s="818">
        <v>19691</v>
      </c>
      <c r="AF31" s="817">
        <v>21253</v>
      </c>
      <c r="AG31" s="818">
        <v>22327</v>
      </c>
      <c r="AH31" s="818">
        <v>23093</v>
      </c>
      <c r="AI31" s="817">
        <v>24866</v>
      </c>
      <c r="AJ31" s="818">
        <v>23018</v>
      </c>
      <c r="AK31" s="819">
        <v>21051</v>
      </c>
      <c r="AL31" s="818">
        <v>21847</v>
      </c>
      <c r="AM31" s="818">
        <v>22328</v>
      </c>
      <c r="AN31" s="818">
        <v>26059</v>
      </c>
      <c r="AO31" s="818">
        <v>28552</v>
      </c>
      <c r="AP31" s="818">
        <v>22801</v>
      </c>
      <c r="AQ31" s="817">
        <v>19660</v>
      </c>
      <c r="AR31" s="818">
        <v>21524</v>
      </c>
      <c r="AS31" s="818">
        <v>23475</v>
      </c>
      <c r="AT31" s="818">
        <v>26692</v>
      </c>
      <c r="AU31" s="818">
        <v>27152</v>
      </c>
      <c r="AV31" s="818">
        <v>24772</v>
      </c>
      <c r="AW31" s="636">
        <v>23631</v>
      </c>
      <c r="AX31" s="280">
        <v>24054</v>
      </c>
      <c r="AY31" s="280">
        <v>24468</v>
      </c>
      <c r="AZ31" s="280">
        <v>26379</v>
      </c>
      <c r="BA31" s="280">
        <v>25767</v>
      </c>
      <c r="BB31" s="280">
        <v>24657</v>
      </c>
      <c r="BC31" s="280">
        <v>22230</v>
      </c>
      <c r="BD31" s="280">
        <v>22275</v>
      </c>
      <c r="BE31" s="280">
        <v>23942</v>
      </c>
      <c r="BF31" s="280">
        <v>25478</v>
      </c>
      <c r="BG31" s="280">
        <v>27966</v>
      </c>
      <c r="BH31" s="637">
        <v>26211</v>
      </c>
      <c r="BI31" s="280">
        <v>23533</v>
      </c>
      <c r="BJ31" s="280">
        <v>24773</v>
      </c>
      <c r="BK31" s="280">
        <v>25951</v>
      </c>
      <c r="BL31" s="280">
        <v>27649</v>
      </c>
      <c r="BM31" s="280">
        <v>33013</v>
      </c>
      <c r="BN31" s="280">
        <v>30956</v>
      </c>
      <c r="BO31" s="280">
        <v>25323</v>
      </c>
      <c r="BP31" s="280">
        <v>26162</v>
      </c>
      <c r="BQ31" s="280">
        <v>29862</v>
      </c>
      <c r="BR31" s="217">
        <v>30628</v>
      </c>
      <c r="BS31" s="217"/>
      <c r="BT31" s="217"/>
      <c r="BU31" s="162">
        <f t="shared" ref="BU31:CD36" si="15">O31-C31</f>
        <v>1613</v>
      </c>
      <c r="BV31" s="64">
        <f t="shared" si="15"/>
        <v>-277</v>
      </c>
      <c r="BW31" s="64">
        <f t="shared" si="15"/>
        <v>-6381</v>
      </c>
      <c r="BX31" s="64">
        <f t="shared" si="15"/>
        <v>-9729</v>
      </c>
      <c r="BY31" s="64">
        <f t="shared" si="15"/>
        <v>-9682</v>
      </c>
      <c r="BZ31" s="64">
        <f t="shared" si="15"/>
        <v>-10171</v>
      </c>
      <c r="CA31" s="64">
        <f t="shared" si="15"/>
        <v>-6525</v>
      </c>
      <c r="CB31" s="64">
        <f t="shared" si="15"/>
        <v>-5227</v>
      </c>
      <c r="CC31" s="64">
        <f t="shared" si="15"/>
        <v>-7033</v>
      </c>
      <c r="CD31" s="71">
        <f t="shared" si="15"/>
        <v>-9953</v>
      </c>
    </row>
    <row r="32" spans="1:82" x14ac:dyDescent="0.25">
      <c r="A32" s="4"/>
      <c r="B32" s="61" t="s">
        <v>42</v>
      </c>
      <c r="C32" s="240">
        <v>4785</v>
      </c>
      <c r="D32" s="117">
        <v>5022</v>
      </c>
      <c r="E32" s="117">
        <v>6456</v>
      </c>
      <c r="F32" s="117">
        <v>6394</v>
      </c>
      <c r="G32" s="117">
        <v>6373</v>
      </c>
      <c r="H32" s="117">
        <v>6336</v>
      </c>
      <c r="I32" s="117">
        <v>6870</v>
      </c>
      <c r="J32" s="117">
        <v>7562</v>
      </c>
      <c r="K32" s="117">
        <v>7014</v>
      </c>
      <c r="L32" s="117">
        <v>6146</v>
      </c>
      <c r="M32" s="117">
        <v>5074</v>
      </c>
      <c r="N32" s="241">
        <v>4582</v>
      </c>
      <c r="O32" s="118">
        <v>5235</v>
      </c>
      <c r="P32" s="817">
        <v>5049</v>
      </c>
      <c r="Q32" s="117">
        <v>4147</v>
      </c>
      <c r="R32" s="117">
        <v>3832</v>
      </c>
      <c r="S32" s="117">
        <v>4177</v>
      </c>
      <c r="T32" s="817">
        <v>3901</v>
      </c>
      <c r="U32" s="117">
        <v>4463</v>
      </c>
      <c r="V32" s="118">
        <v>4992</v>
      </c>
      <c r="W32" s="118">
        <v>4314</v>
      </c>
      <c r="X32" s="630">
        <v>3839</v>
      </c>
      <c r="Y32" s="283">
        <v>3544</v>
      </c>
      <c r="Z32" s="818">
        <v>3809</v>
      </c>
      <c r="AA32" s="818">
        <v>4051</v>
      </c>
      <c r="AB32" s="818">
        <v>3997</v>
      </c>
      <c r="AC32" s="818">
        <v>3931</v>
      </c>
      <c r="AD32" s="817">
        <v>4493</v>
      </c>
      <c r="AE32" s="818">
        <v>4224</v>
      </c>
      <c r="AF32" s="817">
        <v>4305</v>
      </c>
      <c r="AG32" s="818">
        <v>4792</v>
      </c>
      <c r="AH32" s="818">
        <v>5131</v>
      </c>
      <c r="AI32" s="817">
        <v>5286</v>
      </c>
      <c r="AJ32" s="818">
        <v>4601</v>
      </c>
      <c r="AK32" s="819">
        <v>3917</v>
      </c>
      <c r="AL32" s="818">
        <v>3798</v>
      </c>
      <c r="AM32" s="818">
        <v>4414</v>
      </c>
      <c r="AN32" s="818">
        <v>4984</v>
      </c>
      <c r="AO32" s="818">
        <v>5238</v>
      </c>
      <c r="AP32" s="818">
        <v>5144</v>
      </c>
      <c r="AQ32" s="817">
        <v>4995</v>
      </c>
      <c r="AR32" s="818">
        <v>5255</v>
      </c>
      <c r="AS32" s="818">
        <v>5842</v>
      </c>
      <c r="AT32" s="818">
        <v>6939</v>
      </c>
      <c r="AU32" s="818">
        <v>6602</v>
      </c>
      <c r="AV32" s="818">
        <v>5782</v>
      </c>
      <c r="AW32" s="636">
        <v>4784</v>
      </c>
      <c r="AX32" s="280">
        <v>4886</v>
      </c>
      <c r="AY32" s="280">
        <v>4782</v>
      </c>
      <c r="AZ32" s="280">
        <v>4432</v>
      </c>
      <c r="BA32" s="280">
        <v>4813</v>
      </c>
      <c r="BB32" s="280">
        <v>5110</v>
      </c>
      <c r="BC32" s="280">
        <v>4963</v>
      </c>
      <c r="BD32" s="280">
        <v>4591</v>
      </c>
      <c r="BE32" s="280">
        <v>6317</v>
      </c>
      <c r="BF32" s="280">
        <v>7107</v>
      </c>
      <c r="BG32" s="280">
        <v>7246</v>
      </c>
      <c r="BH32" s="637">
        <v>6400</v>
      </c>
      <c r="BI32" s="280">
        <v>5627</v>
      </c>
      <c r="BJ32" s="280">
        <v>5477</v>
      </c>
      <c r="BK32" s="280">
        <v>5760</v>
      </c>
      <c r="BL32" s="280">
        <v>6343</v>
      </c>
      <c r="BM32" s="280">
        <v>6952</v>
      </c>
      <c r="BN32" s="280">
        <v>6430</v>
      </c>
      <c r="BO32" s="280">
        <v>5795</v>
      </c>
      <c r="BP32" s="280">
        <v>5920</v>
      </c>
      <c r="BQ32" s="280">
        <v>6278</v>
      </c>
      <c r="BR32" s="217">
        <v>6366</v>
      </c>
      <c r="BS32" s="217"/>
      <c r="BT32" s="217"/>
      <c r="BU32" s="162">
        <f t="shared" si="15"/>
        <v>450</v>
      </c>
      <c r="BV32" s="64">
        <f t="shared" si="15"/>
        <v>27</v>
      </c>
      <c r="BW32" s="64">
        <f t="shared" si="15"/>
        <v>-2309</v>
      </c>
      <c r="BX32" s="64">
        <f t="shared" si="15"/>
        <v>-2562</v>
      </c>
      <c r="BY32" s="64">
        <f t="shared" si="15"/>
        <v>-2196</v>
      </c>
      <c r="BZ32" s="64">
        <f t="shared" si="15"/>
        <v>-2435</v>
      </c>
      <c r="CA32" s="64">
        <f t="shared" si="15"/>
        <v>-2407</v>
      </c>
      <c r="CB32" s="64">
        <f t="shared" si="15"/>
        <v>-2570</v>
      </c>
      <c r="CC32" s="64">
        <f t="shared" si="15"/>
        <v>-2700</v>
      </c>
      <c r="CD32" s="71">
        <f t="shared" si="15"/>
        <v>-2307</v>
      </c>
    </row>
    <row r="33" spans="1:82" x14ac:dyDescent="0.25">
      <c r="A33" s="4"/>
      <c r="B33" s="61" t="s">
        <v>57</v>
      </c>
      <c r="C33" s="240">
        <v>5731</v>
      </c>
      <c r="D33" s="117">
        <v>5039</v>
      </c>
      <c r="E33" s="117">
        <v>5143</v>
      </c>
      <c r="F33" s="117">
        <v>4828</v>
      </c>
      <c r="G33" s="117">
        <v>4175</v>
      </c>
      <c r="H33" s="117">
        <v>4811</v>
      </c>
      <c r="I33" s="117">
        <v>4596</v>
      </c>
      <c r="J33" s="117">
        <v>4540</v>
      </c>
      <c r="K33" s="117">
        <v>4340</v>
      </c>
      <c r="L33" s="117">
        <v>4667</v>
      </c>
      <c r="M33" s="117">
        <v>4140</v>
      </c>
      <c r="N33" s="241">
        <v>4258</v>
      </c>
      <c r="O33" s="118">
        <v>5439</v>
      </c>
      <c r="P33" s="817">
        <v>7776</v>
      </c>
      <c r="Q33" s="117">
        <v>6606</v>
      </c>
      <c r="R33" s="117">
        <v>4515</v>
      </c>
      <c r="S33" s="117">
        <v>4357</v>
      </c>
      <c r="T33" s="817">
        <v>4139</v>
      </c>
      <c r="U33" s="117">
        <v>4368</v>
      </c>
      <c r="V33" s="118">
        <v>4199</v>
      </c>
      <c r="W33" s="118">
        <v>4191</v>
      </c>
      <c r="X33" s="630">
        <v>4384</v>
      </c>
      <c r="Y33" s="283">
        <v>4397</v>
      </c>
      <c r="Z33" s="818">
        <v>4119</v>
      </c>
      <c r="AA33" s="818">
        <v>4293</v>
      </c>
      <c r="AB33" s="818">
        <v>4035</v>
      </c>
      <c r="AC33" s="818">
        <v>3853</v>
      </c>
      <c r="AD33" s="817">
        <v>4168</v>
      </c>
      <c r="AE33" s="818">
        <v>4046</v>
      </c>
      <c r="AF33" s="817">
        <v>4011</v>
      </c>
      <c r="AG33" s="818">
        <v>4523</v>
      </c>
      <c r="AH33" s="818">
        <v>4290</v>
      </c>
      <c r="AI33" s="817">
        <v>5055</v>
      </c>
      <c r="AJ33" s="818">
        <v>4666</v>
      </c>
      <c r="AK33" s="819">
        <v>4709</v>
      </c>
      <c r="AL33" s="818">
        <v>4688</v>
      </c>
      <c r="AM33" s="818">
        <v>4602</v>
      </c>
      <c r="AN33" s="818">
        <v>4622</v>
      </c>
      <c r="AO33" s="818">
        <v>4518</v>
      </c>
      <c r="AP33" s="818">
        <v>4430</v>
      </c>
      <c r="AQ33" s="817">
        <v>3982</v>
      </c>
      <c r="AR33" s="818">
        <v>4019</v>
      </c>
      <c r="AS33" s="818">
        <v>4300</v>
      </c>
      <c r="AT33" s="818">
        <v>4481</v>
      </c>
      <c r="AU33" s="818">
        <v>4403</v>
      </c>
      <c r="AV33" s="818">
        <v>3952</v>
      </c>
      <c r="AW33" s="636">
        <v>3679</v>
      </c>
      <c r="AX33" s="280">
        <v>4104</v>
      </c>
      <c r="AY33" s="280">
        <v>3996</v>
      </c>
      <c r="AZ33" s="280">
        <v>4042</v>
      </c>
      <c r="BA33" s="280">
        <v>4111</v>
      </c>
      <c r="BB33" s="280">
        <v>4182</v>
      </c>
      <c r="BC33" s="280">
        <v>3785</v>
      </c>
      <c r="BD33" s="280">
        <v>3963</v>
      </c>
      <c r="BE33" s="280">
        <v>4023</v>
      </c>
      <c r="BF33" s="280">
        <v>3990</v>
      </c>
      <c r="BG33" s="280">
        <v>4488</v>
      </c>
      <c r="BH33" s="637">
        <v>4125</v>
      </c>
      <c r="BI33" s="280">
        <v>3819</v>
      </c>
      <c r="BJ33" s="280">
        <v>4243</v>
      </c>
      <c r="BK33" s="280">
        <v>4732</v>
      </c>
      <c r="BL33" s="280">
        <v>4299</v>
      </c>
      <c r="BM33" s="280">
        <v>5006</v>
      </c>
      <c r="BN33" s="280">
        <v>4898</v>
      </c>
      <c r="BO33" s="280">
        <v>5426</v>
      </c>
      <c r="BP33" s="280">
        <v>4877</v>
      </c>
      <c r="BQ33" s="280">
        <v>4560</v>
      </c>
      <c r="BR33" s="217">
        <v>4825</v>
      </c>
      <c r="BS33" s="217"/>
      <c r="BT33" s="217"/>
      <c r="BU33" s="162">
        <f t="shared" si="15"/>
        <v>-292</v>
      </c>
      <c r="BV33" s="64">
        <f t="shared" si="15"/>
        <v>2737</v>
      </c>
      <c r="BW33" s="64">
        <f t="shared" si="15"/>
        <v>1463</v>
      </c>
      <c r="BX33" s="64">
        <f t="shared" si="15"/>
        <v>-313</v>
      </c>
      <c r="BY33" s="64">
        <f t="shared" si="15"/>
        <v>182</v>
      </c>
      <c r="BZ33" s="64">
        <f t="shared" si="15"/>
        <v>-672</v>
      </c>
      <c r="CA33" s="64">
        <f t="shared" si="15"/>
        <v>-228</v>
      </c>
      <c r="CB33" s="64">
        <f t="shared" si="15"/>
        <v>-341</v>
      </c>
      <c r="CC33" s="64">
        <f t="shared" si="15"/>
        <v>-149</v>
      </c>
      <c r="CD33" s="71">
        <f t="shared" si="15"/>
        <v>-283</v>
      </c>
    </row>
    <row r="34" spans="1:82" x14ac:dyDescent="0.25">
      <c r="A34" s="4"/>
      <c r="B34" s="61" t="s">
        <v>58</v>
      </c>
      <c r="C34" s="240">
        <v>0</v>
      </c>
      <c r="D34" s="117">
        <v>0</v>
      </c>
      <c r="E34" s="117">
        <v>0</v>
      </c>
      <c r="F34" s="117">
        <v>0</v>
      </c>
      <c r="G34" s="117">
        <v>0</v>
      </c>
      <c r="H34" s="117">
        <v>0</v>
      </c>
      <c r="I34" s="117">
        <v>0</v>
      </c>
      <c r="J34" s="117">
        <v>0</v>
      </c>
      <c r="K34" s="117">
        <v>0</v>
      </c>
      <c r="L34" s="117">
        <v>0</v>
      </c>
      <c r="M34" s="117">
        <v>0</v>
      </c>
      <c r="N34" s="241">
        <v>0</v>
      </c>
      <c r="O34" s="118">
        <v>0</v>
      </c>
      <c r="P34" s="117">
        <v>0</v>
      </c>
      <c r="Q34" s="117">
        <v>0</v>
      </c>
      <c r="R34" s="117">
        <v>0</v>
      </c>
      <c r="S34" s="117">
        <v>0</v>
      </c>
      <c r="T34" s="817">
        <v>0</v>
      </c>
      <c r="U34" s="117">
        <v>0</v>
      </c>
      <c r="V34" s="118">
        <v>0</v>
      </c>
      <c r="W34" s="118">
        <v>0</v>
      </c>
      <c r="X34" s="118">
        <v>0</v>
      </c>
      <c r="Y34" s="240">
        <v>0</v>
      </c>
      <c r="Z34" s="818">
        <v>0</v>
      </c>
      <c r="AA34" s="818">
        <v>0</v>
      </c>
      <c r="AB34" s="818">
        <v>0</v>
      </c>
      <c r="AC34" s="818">
        <v>0</v>
      </c>
      <c r="AD34" s="817">
        <v>0</v>
      </c>
      <c r="AE34" s="818">
        <v>0</v>
      </c>
      <c r="AF34" s="817">
        <v>0</v>
      </c>
      <c r="AG34" s="818">
        <v>0</v>
      </c>
      <c r="AH34" s="818">
        <v>0</v>
      </c>
      <c r="AI34" s="817">
        <v>0</v>
      </c>
      <c r="AJ34" s="818">
        <v>0</v>
      </c>
      <c r="AK34" s="819">
        <v>0</v>
      </c>
      <c r="AL34" s="818">
        <v>0</v>
      </c>
      <c r="AM34" s="818">
        <v>0</v>
      </c>
      <c r="AN34" s="818">
        <v>0</v>
      </c>
      <c r="AO34" s="818">
        <v>0</v>
      </c>
      <c r="AP34" s="818">
        <v>0</v>
      </c>
      <c r="AQ34" s="817">
        <v>0</v>
      </c>
      <c r="AR34" s="818">
        <v>0</v>
      </c>
      <c r="AS34" s="818">
        <v>0</v>
      </c>
      <c r="AT34" s="818">
        <v>0</v>
      </c>
      <c r="AU34" s="818">
        <v>0</v>
      </c>
      <c r="AV34" s="818">
        <v>0</v>
      </c>
      <c r="AW34" s="819">
        <v>0</v>
      </c>
      <c r="AX34" s="818">
        <v>0</v>
      </c>
      <c r="AY34" s="818">
        <v>0</v>
      </c>
      <c r="AZ34" s="818">
        <v>0</v>
      </c>
      <c r="BA34" s="818">
        <v>0</v>
      </c>
      <c r="BB34" s="818">
        <v>0</v>
      </c>
      <c r="BC34" s="280">
        <v>0</v>
      </c>
      <c r="BD34" s="280">
        <v>0</v>
      </c>
      <c r="BE34" s="280">
        <v>0</v>
      </c>
      <c r="BF34" s="280">
        <v>0</v>
      </c>
      <c r="BG34" s="280">
        <v>0</v>
      </c>
      <c r="BH34" s="637">
        <v>0</v>
      </c>
      <c r="BI34" s="280">
        <v>0</v>
      </c>
      <c r="BJ34" s="280">
        <v>0</v>
      </c>
      <c r="BK34" s="280">
        <v>0</v>
      </c>
      <c r="BL34" s="280">
        <v>0</v>
      </c>
      <c r="BM34" s="280">
        <v>0</v>
      </c>
      <c r="BN34" s="280">
        <v>134</v>
      </c>
      <c r="BO34" s="280">
        <v>187</v>
      </c>
      <c r="BP34" s="280">
        <v>231</v>
      </c>
      <c r="BQ34" s="280">
        <v>164</v>
      </c>
      <c r="BR34" s="217">
        <v>155</v>
      </c>
      <c r="BS34" s="217"/>
      <c r="BT34" s="217"/>
      <c r="BU34" s="162">
        <f t="shared" si="15"/>
        <v>0</v>
      </c>
      <c r="BV34" s="64">
        <f t="shared" si="15"/>
        <v>0</v>
      </c>
      <c r="BW34" s="64">
        <f t="shared" si="15"/>
        <v>0</v>
      </c>
      <c r="BX34" s="64">
        <f t="shared" si="15"/>
        <v>0</v>
      </c>
      <c r="BY34" s="64">
        <f t="shared" si="15"/>
        <v>0</v>
      </c>
      <c r="BZ34" s="64">
        <f t="shared" si="15"/>
        <v>0</v>
      </c>
      <c r="CA34" s="64">
        <f t="shared" si="15"/>
        <v>0</v>
      </c>
      <c r="CB34" s="64">
        <f t="shared" si="15"/>
        <v>0</v>
      </c>
      <c r="CC34" s="64">
        <f t="shared" si="15"/>
        <v>0</v>
      </c>
      <c r="CD34" s="71">
        <f t="shared" si="15"/>
        <v>0</v>
      </c>
    </row>
    <row r="35" spans="1:82" x14ac:dyDescent="0.25">
      <c r="A35" s="4"/>
      <c r="B35" s="61" t="s">
        <v>59</v>
      </c>
      <c r="C35" s="240">
        <v>0</v>
      </c>
      <c r="D35" s="117">
        <v>0</v>
      </c>
      <c r="E35" s="117">
        <v>0</v>
      </c>
      <c r="F35" s="117">
        <v>0</v>
      </c>
      <c r="G35" s="117">
        <v>0</v>
      </c>
      <c r="H35" s="117">
        <v>0</v>
      </c>
      <c r="I35" s="117">
        <v>0</v>
      </c>
      <c r="J35" s="117">
        <v>0</v>
      </c>
      <c r="K35" s="117">
        <v>0</v>
      </c>
      <c r="L35" s="117">
        <v>0</v>
      </c>
      <c r="M35" s="117">
        <v>0</v>
      </c>
      <c r="N35" s="241">
        <v>0</v>
      </c>
      <c r="O35" s="118">
        <v>0</v>
      </c>
      <c r="P35" s="117">
        <v>0</v>
      </c>
      <c r="Q35" s="117">
        <v>0</v>
      </c>
      <c r="R35" s="117">
        <v>0</v>
      </c>
      <c r="S35" s="117">
        <v>0</v>
      </c>
      <c r="T35" s="817">
        <v>0</v>
      </c>
      <c r="U35" s="117">
        <v>0</v>
      </c>
      <c r="V35" s="118">
        <v>0</v>
      </c>
      <c r="W35" s="118">
        <v>0</v>
      </c>
      <c r="X35" s="118">
        <v>0</v>
      </c>
      <c r="Y35" s="240">
        <v>0</v>
      </c>
      <c r="Z35" s="818">
        <v>0</v>
      </c>
      <c r="AA35" s="818">
        <v>0</v>
      </c>
      <c r="AB35" s="818">
        <v>0</v>
      </c>
      <c r="AC35" s="818">
        <v>0</v>
      </c>
      <c r="AD35" s="817">
        <v>0</v>
      </c>
      <c r="AE35" s="818">
        <v>0</v>
      </c>
      <c r="AF35" s="817">
        <v>0</v>
      </c>
      <c r="AG35" s="818">
        <v>0</v>
      </c>
      <c r="AH35" s="818">
        <v>0</v>
      </c>
      <c r="AI35" s="817">
        <v>0</v>
      </c>
      <c r="AJ35" s="818">
        <v>0</v>
      </c>
      <c r="AK35" s="819">
        <v>0</v>
      </c>
      <c r="AL35" s="818">
        <v>0</v>
      </c>
      <c r="AM35" s="818">
        <v>0</v>
      </c>
      <c r="AN35" s="818">
        <v>0</v>
      </c>
      <c r="AO35" s="818">
        <v>0</v>
      </c>
      <c r="AP35" s="818">
        <v>0</v>
      </c>
      <c r="AQ35" s="817">
        <v>0</v>
      </c>
      <c r="AR35" s="818">
        <v>0</v>
      </c>
      <c r="AS35" s="818">
        <v>0</v>
      </c>
      <c r="AT35" s="818">
        <v>0</v>
      </c>
      <c r="AU35" s="818">
        <v>0</v>
      </c>
      <c r="AV35" s="818">
        <v>0</v>
      </c>
      <c r="AW35" s="819">
        <v>0</v>
      </c>
      <c r="AX35" s="818">
        <v>0</v>
      </c>
      <c r="AY35" s="818">
        <v>0</v>
      </c>
      <c r="AZ35" s="818">
        <v>0</v>
      </c>
      <c r="BA35" s="818">
        <v>0</v>
      </c>
      <c r="BB35" s="818">
        <v>0</v>
      </c>
      <c r="BC35" s="280">
        <v>0</v>
      </c>
      <c r="BD35" s="280">
        <v>0</v>
      </c>
      <c r="BE35" s="280">
        <v>0</v>
      </c>
      <c r="BF35" s="280">
        <v>0</v>
      </c>
      <c r="BG35" s="280">
        <v>0</v>
      </c>
      <c r="BH35" s="637">
        <v>0</v>
      </c>
      <c r="BI35" s="280">
        <v>0</v>
      </c>
      <c r="BJ35" s="280">
        <v>0</v>
      </c>
      <c r="BK35" s="280">
        <v>0</v>
      </c>
      <c r="BL35" s="280">
        <v>0</v>
      </c>
      <c r="BM35" s="280">
        <v>0</v>
      </c>
      <c r="BN35" s="280">
        <v>200</v>
      </c>
      <c r="BO35" s="280">
        <v>1963</v>
      </c>
      <c r="BP35" s="280">
        <v>835</v>
      </c>
      <c r="BQ35" s="280">
        <v>244</v>
      </c>
      <c r="BR35" s="217">
        <v>143</v>
      </c>
      <c r="BS35" s="217"/>
      <c r="BT35" s="217"/>
      <c r="BU35" s="162">
        <f t="shared" si="15"/>
        <v>0</v>
      </c>
      <c r="BV35" s="64">
        <f t="shared" si="15"/>
        <v>0</v>
      </c>
      <c r="BW35" s="64">
        <f t="shared" si="15"/>
        <v>0</v>
      </c>
      <c r="BX35" s="64">
        <f t="shared" si="15"/>
        <v>0</v>
      </c>
      <c r="BY35" s="64">
        <f t="shared" si="15"/>
        <v>0</v>
      </c>
      <c r="BZ35" s="64">
        <f t="shared" si="15"/>
        <v>0</v>
      </c>
      <c r="CA35" s="64">
        <f t="shared" si="15"/>
        <v>0</v>
      </c>
      <c r="CB35" s="64">
        <f t="shared" si="15"/>
        <v>0</v>
      </c>
      <c r="CC35" s="64">
        <f t="shared" si="15"/>
        <v>0</v>
      </c>
      <c r="CD35" s="71">
        <f t="shared" si="15"/>
        <v>0</v>
      </c>
    </row>
    <row r="36" spans="1:82" x14ac:dyDescent="0.25">
      <c r="A36" s="4"/>
      <c r="B36" s="61" t="s">
        <v>46</v>
      </c>
      <c r="C36" s="242">
        <v>41485</v>
      </c>
      <c r="D36" s="119">
        <v>42917</v>
      </c>
      <c r="E36" s="119">
        <v>44141</v>
      </c>
      <c r="F36" s="119">
        <v>43230</v>
      </c>
      <c r="G36" s="119">
        <v>40589</v>
      </c>
      <c r="H36" s="119">
        <v>40852</v>
      </c>
      <c r="I36" s="119">
        <v>40631</v>
      </c>
      <c r="J36" s="119">
        <v>43601</v>
      </c>
      <c r="K36" s="119">
        <v>42541</v>
      </c>
      <c r="L36" s="119">
        <v>41637</v>
      </c>
      <c r="M36" s="119">
        <v>35999</v>
      </c>
      <c r="N36" s="243">
        <v>35988</v>
      </c>
      <c r="O36" s="120">
        <v>43256</v>
      </c>
      <c r="P36" s="119">
        <v>45404</v>
      </c>
      <c r="Q36" s="119">
        <v>36914</v>
      </c>
      <c r="R36" s="119">
        <v>30626</v>
      </c>
      <c r="S36" s="119">
        <v>28893</v>
      </c>
      <c r="T36" s="826">
        <f>SUM(T31:T35)</f>
        <v>27574</v>
      </c>
      <c r="U36" s="119">
        <v>31471</v>
      </c>
      <c r="V36" s="120">
        <v>35463</v>
      </c>
      <c r="W36" s="120">
        <v>32659</v>
      </c>
      <c r="X36" s="630">
        <v>29094</v>
      </c>
      <c r="Y36" s="283">
        <v>26555</v>
      </c>
      <c r="Z36" s="827">
        <f>SUM(Z31:Z35)</f>
        <v>27567</v>
      </c>
      <c r="AA36" s="827">
        <v>28439</v>
      </c>
      <c r="AB36" s="827">
        <v>28115</v>
      </c>
      <c r="AC36" s="827">
        <v>27259</v>
      </c>
      <c r="AD36" s="826">
        <f>SUM(AD31:AD35)</f>
        <v>30686</v>
      </c>
      <c r="AE36" s="827">
        <v>27961</v>
      </c>
      <c r="AF36" s="826">
        <f>SUM(AF31:AF35)</f>
        <v>29569</v>
      </c>
      <c r="AG36" s="827">
        <v>31642</v>
      </c>
      <c r="AH36" s="827">
        <v>32514</v>
      </c>
      <c r="AI36" s="826">
        <f t="shared" ref="AI36" si="16">SUM(AI31:AI35)</f>
        <v>35207</v>
      </c>
      <c r="AJ36" s="827">
        <v>32285</v>
      </c>
      <c r="AK36" s="828">
        <v>29677</v>
      </c>
      <c r="AL36" s="827">
        <v>30333</v>
      </c>
      <c r="AM36" s="827">
        <f t="shared" ref="AM36" si="17">SUM(AM31:AM35)</f>
        <v>31344</v>
      </c>
      <c r="AN36" s="827">
        <v>35665</v>
      </c>
      <c r="AO36" s="827">
        <v>38308</v>
      </c>
      <c r="AP36" s="827">
        <v>32375</v>
      </c>
      <c r="AQ36" s="826">
        <f t="shared" ref="AQ36" si="18">SUM(AQ31:AQ35)</f>
        <v>28637</v>
      </c>
      <c r="AR36" s="827">
        <v>30798</v>
      </c>
      <c r="AS36" s="827">
        <v>33617</v>
      </c>
      <c r="AT36" s="827">
        <v>38112</v>
      </c>
      <c r="AU36" s="827">
        <v>38157</v>
      </c>
      <c r="AV36" s="827">
        <v>34506</v>
      </c>
      <c r="AW36" s="636">
        <v>32094</v>
      </c>
      <c r="AX36" s="280">
        <v>33044</v>
      </c>
      <c r="AY36" s="280">
        <v>33246</v>
      </c>
      <c r="AZ36" s="280">
        <v>34853</v>
      </c>
      <c r="BA36" s="280">
        <v>34691</v>
      </c>
      <c r="BB36" s="280">
        <v>33949</v>
      </c>
      <c r="BC36" s="280">
        <v>30978</v>
      </c>
      <c r="BD36" s="280">
        <v>30829</v>
      </c>
      <c r="BE36" s="280">
        <v>34282</v>
      </c>
      <c r="BF36" s="280">
        <v>36575</v>
      </c>
      <c r="BG36" s="280">
        <v>39700</v>
      </c>
      <c r="BH36" s="637">
        <v>36736</v>
      </c>
      <c r="BI36" s="280">
        <v>32979</v>
      </c>
      <c r="BJ36" s="280">
        <v>34493</v>
      </c>
      <c r="BK36" s="280">
        <v>36443</v>
      </c>
      <c r="BL36" s="280">
        <v>38291</v>
      </c>
      <c r="BM36" s="280">
        <v>44971</v>
      </c>
      <c r="BN36" s="280">
        <v>42618</v>
      </c>
      <c r="BO36" s="280">
        <v>38694</v>
      </c>
      <c r="BP36" s="280">
        <v>38025</v>
      </c>
      <c r="BQ36" s="280">
        <v>41108</v>
      </c>
      <c r="BR36" s="217">
        <v>42117</v>
      </c>
      <c r="BS36" s="217"/>
      <c r="BT36" s="217"/>
      <c r="BU36" s="162">
        <f t="shared" si="15"/>
        <v>1771</v>
      </c>
      <c r="BV36" s="64">
        <f t="shared" si="15"/>
        <v>2487</v>
      </c>
      <c r="BW36" s="64">
        <f t="shared" si="15"/>
        <v>-7227</v>
      </c>
      <c r="BX36" s="64">
        <f t="shared" si="15"/>
        <v>-12604</v>
      </c>
      <c r="BY36" s="64">
        <f t="shared" si="15"/>
        <v>-11696</v>
      </c>
      <c r="BZ36" s="64">
        <f t="shared" si="15"/>
        <v>-13278</v>
      </c>
      <c r="CA36" s="64">
        <f t="shared" si="15"/>
        <v>-9160</v>
      </c>
      <c r="CB36" s="64">
        <f t="shared" si="15"/>
        <v>-8138</v>
      </c>
      <c r="CC36" s="64">
        <f t="shared" si="15"/>
        <v>-9882</v>
      </c>
      <c r="CD36" s="71">
        <f t="shared" si="15"/>
        <v>-12543</v>
      </c>
    </row>
    <row r="37" spans="1:82" x14ac:dyDescent="0.25">
      <c r="A37" s="4">
        <v>5</v>
      </c>
      <c r="B37" s="79" t="s">
        <v>23</v>
      </c>
      <c r="C37" s="240"/>
      <c r="D37" s="117"/>
      <c r="E37" s="117"/>
      <c r="F37" s="117"/>
      <c r="G37" s="117"/>
      <c r="H37" s="117"/>
      <c r="I37" s="117"/>
      <c r="J37" s="117"/>
      <c r="K37" s="117"/>
      <c r="L37" s="117"/>
      <c r="M37" s="117"/>
      <c r="N37" s="241"/>
      <c r="O37" s="118"/>
      <c r="P37" s="117"/>
      <c r="Q37" s="117"/>
      <c r="R37" s="117"/>
      <c r="S37" s="117"/>
      <c r="T37" s="817"/>
      <c r="U37" s="117"/>
      <c r="V37" s="118"/>
      <c r="W37" s="118"/>
      <c r="X37" s="630"/>
      <c r="Y37" s="283"/>
      <c r="Z37" s="818"/>
      <c r="AA37" s="818"/>
      <c r="AB37" s="818"/>
      <c r="AC37" s="818"/>
      <c r="AD37" s="817"/>
      <c r="AE37" s="818"/>
      <c r="AF37" s="817"/>
      <c r="AG37" s="818"/>
      <c r="AH37" s="818"/>
      <c r="AI37" s="817"/>
      <c r="AJ37" s="818"/>
      <c r="AK37" s="819"/>
      <c r="AL37" s="818"/>
      <c r="AM37" s="818"/>
      <c r="AN37" s="818"/>
      <c r="AO37" s="818"/>
      <c r="AP37" s="818"/>
      <c r="AQ37" s="817"/>
      <c r="AR37" s="818"/>
      <c r="AS37" s="818"/>
      <c r="AT37" s="818"/>
      <c r="AU37" s="818"/>
      <c r="AV37" s="818"/>
      <c r="AW37" s="636"/>
      <c r="AX37" s="280"/>
      <c r="AY37" s="280"/>
      <c r="AZ37" s="280"/>
      <c r="BA37" s="280"/>
      <c r="BB37" s="280"/>
      <c r="BC37" s="280"/>
      <c r="BD37" s="280"/>
      <c r="BE37" s="280"/>
      <c r="BF37" s="280"/>
      <c r="BG37" s="280"/>
      <c r="BH37" s="637"/>
      <c r="BI37" s="280"/>
      <c r="BJ37" s="280"/>
      <c r="BK37" s="280"/>
      <c r="BL37" s="280"/>
      <c r="BM37" s="280"/>
      <c r="BN37" s="280"/>
      <c r="BO37" s="280"/>
      <c r="BP37" s="280"/>
      <c r="BQ37" s="280"/>
      <c r="BR37" s="217"/>
      <c r="BS37" s="217"/>
      <c r="BT37" s="217"/>
      <c r="BU37" s="162"/>
      <c r="BV37" s="64"/>
      <c r="BW37" s="64"/>
      <c r="BX37" s="64"/>
      <c r="BY37" s="64"/>
      <c r="BZ37" s="64"/>
      <c r="CA37" s="64"/>
      <c r="CB37" s="64"/>
      <c r="CC37" s="64"/>
      <c r="CD37" s="71"/>
    </row>
    <row r="38" spans="1:82" x14ac:dyDescent="0.25">
      <c r="A38" s="4"/>
      <c r="B38" s="61" t="s">
        <v>41</v>
      </c>
      <c r="C38" s="240">
        <v>48906</v>
      </c>
      <c r="D38" s="117">
        <v>49924</v>
      </c>
      <c r="E38" s="117">
        <v>51296</v>
      </c>
      <c r="F38" s="117">
        <v>55845</v>
      </c>
      <c r="G38" s="117">
        <v>57375</v>
      </c>
      <c r="H38" s="117">
        <v>56029</v>
      </c>
      <c r="I38" s="117">
        <v>61502</v>
      </c>
      <c r="J38" s="117">
        <v>53359</v>
      </c>
      <c r="K38" s="117">
        <v>53398</v>
      </c>
      <c r="L38" s="117">
        <v>56822</v>
      </c>
      <c r="M38" s="117">
        <v>51525</v>
      </c>
      <c r="N38" s="241">
        <v>49148</v>
      </c>
      <c r="O38" s="118">
        <v>54192</v>
      </c>
      <c r="P38" s="817">
        <v>63107</v>
      </c>
      <c r="Q38" s="117">
        <v>70838</v>
      </c>
      <c r="R38" s="117">
        <v>76684</v>
      </c>
      <c r="S38" s="117">
        <v>77716</v>
      </c>
      <c r="T38" s="817">
        <v>79607</v>
      </c>
      <c r="U38" s="117">
        <v>87437</v>
      </c>
      <c r="V38" s="118">
        <v>84494</v>
      </c>
      <c r="W38" s="118">
        <v>87252</v>
      </c>
      <c r="X38" s="630">
        <v>87918</v>
      </c>
      <c r="Y38" s="283">
        <v>82936</v>
      </c>
      <c r="Z38" s="818">
        <v>81196</v>
      </c>
      <c r="AA38" s="818">
        <v>78193</v>
      </c>
      <c r="AB38" s="818">
        <v>76259</v>
      </c>
      <c r="AC38" s="818">
        <v>75159</v>
      </c>
      <c r="AD38" s="817">
        <v>79044</v>
      </c>
      <c r="AE38" s="818">
        <v>81063</v>
      </c>
      <c r="AF38" s="817">
        <v>79956</v>
      </c>
      <c r="AG38" s="818">
        <v>84140</v>
      </c>
      <c r="AH38" s="818">
        <v>74383</v>
      </c>
      <c r="AI38" s="817">
        <v>70044</v>
      </c>
      <c r="AJ38" s="818">
        <v>67413</v>
      </c>
      <c r="AK38" s="819">
        <v>61067</v>
      </c>
      <c r="AL38" s="818">
        <v>57523</v>
      </c>
      <c r="AM38" s="818">
        <v>54972</v>
      </c>
      <c r="AN38" s="818">
        <v>54223</v>
      </c>
      <c r="AO38" s="818">
        <v>62571</v>
      </c>
      <c r="AP38" s="818">
        <v>68909</v>
      </c>
      <c r="AQ38" s="817">
        <v>60564</v>
      </c>
      <c r="AR38" s="818">
        <v>60892</v>
      </c>
      <c r="AS38" s="818">
        <v>68684</v>
      </c>
      <c r="AT38" s="818">
        <v>60727</v>
      </c>
      <c r="AU38" s="818">
        <v>60754</v>
      </c>
      <c r="AV38" s="818">
        <v>61475</v>
      </c>
      <c r="AW38" s="636">
        <v>62776</v>
      </c>
      <c r="AX38" s="280">
        <v>62364</v>
      </c>
      <c r="AY38" s="280">
        <v>58149</v>
      </c>
      <c r="AZ38" s="280">
        <v>57212</v>
      </c>
      <c r="BA38" s="280">
        <v>59132</v>
      </c>
      <c r="BB38" s="280">
        <v>63275</v>
      </c>
      <c r="BC38" s="280">
        <v>62928</v>
      </c>
      <c r="BD38" s="280">
        <v>64204</v>
      </c>
      <c r="BE38" s="280">
        <v>70677</v>
      </c>
      <c r="BF38" s="280">
        <v>63943</v>
      </c>
      <c r="BG38" s="280">
        <v>90645</v>
      </c>
      <c r="BH38" s="637">
        <v>64028</v>
      </c>
      <c r="BI38" s="280">
        <v>59108</v>
      </c>
      <c r="BJ38" s="280">
        <v>55852</v>
      </c>
      <c r="BK38" s="280">
        <v>53037</v>
      </c>
      <c r="BL38" s="280">
        <v>56254</v>
      </c>
      <c r="BM38" s="280">
        <v>63940</v>
      </c>
      <c r="BN38" s="280">
        <v>51415</v>
      </c>
      <c r="BO38" s="280">
        <v>58388</v>
      </c>
      <c r="BP38" s="280">
        <v>58603</v>
      </c>
      <c r="BQ38" s="280">
        <v>58699</v>
      </c>
      <c r="BR38" s="217">
        <v>59005</v>
      </c>
      <c r="BS38" s="217"/>
      <c r="BT38" s="217"/>
      <c r="BU38" s="162">
        <f t="shared" ref="BU38:CD43" si="19">O38-C38</f>
        <v>5286</v>
      </c>
      <c r="BV38" s="64">
        <f t="shared" si="19"/>
        <v>13183</v>
      </c>
      <c r="BW38" s="64">
        <f t="shared" si="19"/>
        <v>19542</v>
      </c>
      <c r="BX38" s="64">
        <f t="shared" si="19"/>
        <v>20839</v>
      </c>
      <c r="BY38" s="64">
        <f t="shared" si="19"/>
        <v>20341</v>
      </c>
      <c r="BZ38" s="64">
        <f t="shared" si="19"/>
        <v>23578</v>
      </c>
      <c r="CA38" s="64">
        <f t="shared" si="19"/>
        <v>25935</v>
      </c>
      <c r="CB38" s="64">
        <f t="shared" si="19"/>
        <v>31135</v>
      </c>
      <c r="CC38" s="64">
        <f t="shared" si="19"/>
        <v>33854</v>
      </c>
      <c r="CD38" s="71">
        <f t="shared" si="19"/>
        <v>31096</v>
      </c>
    </row>
    <row r="39" spans="1:82" x14ac:dyDescent="0.25">
      <c r="A39" s="4"/>
      <c r="B39" s="61" t="s">
        <v>42</v>
      </c>
      <c r="C39" s="240">
        <v>29604</v>
      </c>
      <c r="D39" s="117">
        <v>29223</v>
      </c>
      <c r="E39" s="117">
        <v>26664</v>
      </c>
      <c r="F39" s="117">
        <v>26732</v>
      </c>
      <c r="G39" s="117">
        <v>26487</v>
      </c>
      <c r="H39" s="117">
        <v>25180</v>
      </c>
      <c r="I39" s="117">
        <v>24161</v>
      </c>
      <c r="J39" s="117">
        <v>23942</v>
      </c>
      <c r="K39" s="117">
        <v>24894</v>
      </c>
      <c r="L39" s="117">
        <v>27365</v>
      </c>
      <c r="M39" s="117">
        <v>28321</v>
      </c>
      <c r="N39" s="241">
        <v>28083</v>
      </c>
      <c r="O39" s="118">
        <v>28686</v>
      </c>
      <c r="P39" s="817">
        <v>28961</v>
      </c>
      <c r="Q39" s="117">
        <v>28080</v>
      </c>
      <c r="R39" s="117">
        <v>27757</v>
      </c>
      <c r="S39" s="117">
        <v>28094</v>
      </c>
      <c r="T39" s="817">
        <v>27596</v>
      </c>
      <c r="U39" s="117">
        <v>28027</v>
      </c>
      <c r="V39" s="118">
        <v>29205</v>
      </c>
      <c r="W39" s="118">
        <v>30410</v>
      </c>
      <c r="X39" s="630">
        <v>31398</v>
      </c>
      <c r="Y39" s="283">
        <v>30774</v>
      </c>
      <c r="Z39" s="818">
        <v>30807</v>
      </c>
      <c r="AA39" s="818">
        <v>29732</v>
      </c>
      <c r="AB39" s="818">
        <v>29413</v>
      </c>
      <c r="AC39" s="818">
        <v>29379</v>
      </c>
      <c r="AD39" s="817">
        <v>29719</v>
      </c>
      <c r="AE39" s="818">
        <v>30146</v>
      </c>
      <c r="AF39" s="817">
        <v>29489</v>
      </c>
      <c r="AG39" s="818">
        <v>28885</v>
      </c>
      <c r="AH39" s="818">
        <v>28601</v>
      </c>
      <c r="AI39" s="817">
        <v>27926</v>
      </c>
      <c r="AJ39" s="818">
        <v>29345</v>
      </c>
      <c r="AK39" s="819">
        <v>28182</v>
      </c>
      <c r="AL39" s="818">
        <v>27799</v>
      </c>
      <c r="AM39" s="818">
        <v>27274</v>
      </c>
      <c r="AN39" s="818">
        <v>27116</v>
      </c>
      <c r="AO39" s="818">
        <v>28050</v>
      </c>
      <c r="AP39" s="818">
        <v>28619</v>
      </c>
      <c r="AQ39" s="817">
        <v>26802</v>
      </c>
      <c r="AR39" s="818">
        <v>25892</v>
      </c>
      <c r="AS39" s="818">
        <v>25444</v>
      </c>
      <c r="AT39" s="818">
        <v>25030</v>
      </c>
      <c r="AU39" s="818">
        <v>26890</v>
      </c>
      <c r="AV39" s="818">
        <v>28557</v>
      </c>
      <c r="AW39" s="636">
        <v>29411</v>
      </c>
      <c r="AX39" s="280">
        <v>29471</v>
      </c>
      <c r="AY39" s="280">
        <v>30111</v>
      </c>
      <c r="AZ39" s="280">
        <v>29808</v>
      </c>
      <c r="BA39" s="280">
        <v>28995</v>
      </c>
      <c r="BB39" s="280">
        <v>28761</v>
      </c>
      <c r="BC39" s="280">
        <v>27948</v>
      </c>
      <c r="BD39" s="280">
        <v>27301</v>
      </c>
      <c r="BE39" s="280">
        <v>26699</v>
      </c>
      <c r="BF39" s="280">
        <v>27063</v>
      </c>
      <c r="BG39" s="280">
        <v>32562</v>
      </c>
      <c r="BH39" s="637">
        <v>31009</v>
      </c>
      <c r="BI39" s="280">
        <v>32217</v>
      </c>
      <c r="BJ39" s="280">
        <v>32969</v>
      </c>
      <c r="BK39" s="280">
        <v>33917</v>
      </c>
      <c r="BL39" s="280">
        <v>33912</v>
      </c>
      <c r="BM39" s="280">
        <v>33694</v>
      </c>
      <c r="BN39" s="280">
        <v>31561</v>
      </c>
      <c r="BO39" s="280">
        <v>31560</v>
      </c>
      <c r="BP39" s="280">
        <v>30929</v>
      </c>
      <c r="BQ39" s="280">
        <v>32145</v>
      </c>
      <c r="BR39" s="217">
        <v>33158</v>
      </c>
      <c r="BS39" s="217"/>
      <c r="BT39" s="217"/>
      <c r="BU39" s="162">
        <f t="shared" si="19"/>
        <v>-918</v>
      </c>
      <c r="BV39" s="64">
        <f t="shared" si="19"/>
        <v>-262</v>
      </c>
      <c r="BW39" s="64">
        <f t="shared" si="19"/>
        <v>1416</v>
      </c>
      <c r="BX39" s="64">
        <f t="shared" si="19"/>
        <v>1025</v>
      </c>
      <c r="BY39" s="64">
        <f t="shared" si="19"/>
        <v>1607</v>
      </c>
      <c r="BZ39" s="64">
        <f t="shared" si="19"/>
        <v>2416</v>
      </c>
      <c r="CA39" s="64">
        <f t="shared" si="19"/>
        <v>3866</v>
      </c>
      <c r="CB39" s="64">
        <f t="shared" si="19"/>
        <v>5263</v>
      </c>
      <c r="CC39" s="64">
        <f t="shared" si="19"/>
        <v>5516</v>
      </c>
      <c r="CD39" s="71">
        <f t="shared" si="19"/>
        <v>4033</v>
      </c>
    </row>
    <row r="40" spans="1:82" x14ac:dyDescent="0.25">
      <c r="A40" s="4"/>
      <c r="B40" s="61" t="s">
        <v>57</v>
      </c>
      <c r="C40" s="240">
        <v>9399</v>
      </c>
      <c r="D40" s="117">
        <v>9399</v>
      </c>
      <c r="E40" s="117">
        <v>9539</v>
      </c>
      <c r="F40" s="117">
        <v>9689</v>
      </c>
      <c r="G40" s="117">
        <v>9749</v>
      </c>
      <c r="H40" s="117">
        <v>9356</v>
      </c>
      <c r="I40" s="117">
        <v>9233</v>
      </c>
      <c r="J40" s="117">
        <v>9272</v>
      </c>
      <c r="K40" s="117">
        <v>9333</v>
      </c>
      <c r="L40" s="117">
        <v>9445</v>
      </c>
      <c r="M40" s="117">
        <v>9355</v>
      </c>
      <c r="N40" s="241">
        <v>9015</v>
      </c>
      <c r="O40" s="118">
        <v>10287</v>
      </c>
      <c r="P40" s="817">
        <v>12437</v>
      </c>
      <c r="Q40" s="117">
        <v>14307</v>
      </c>
      <c r="R40" s="117">
        <v>14952</v>
      </c>
      <c r="S40" s="117">
        <v>14229</v>
      </c>
      <c r="T40" s="817">
        <v>13964</v>
      </c>
      <c r="U40" s="117">
        <v>13160</v>
      </c>
      <c r="V40" s="118">
        <v>12493</v>
      </c>
      <c r="W40" s="118">
        <v>12183</v>
      </c>
      <c r="X40" s="630">
        <v>11562</v>
      </c>
      <c r="Y40" s="283">
        <v>11253</v>
      </c>
      <c r="Z40" s="818">
        <v>10766</v>
      </c>
      <c r="AA40" s="818">
        <v>9945</v>
      </c>
      <c r="AB40" s="818">
        <v>9793</v>
      </c>
      <c r="AC40" s="818">
        <v>10031</v>
      </c>
      <c r="AD40" s="817">
        <v>9841</v>
      </c>
      <c r="AE40" s="818">
        <v>9742</v>
      </c>
      <c r="AF40" s="817">
        <v>9791</v>
      </c>
      <c r="AG40" s="818">
        <v>9487</v>
      </c>
      <c r="AH40" s="818">
        <v>9493</v>
      </c>
      <c r="AI40" s="817">
        <v>9588</v>
      </c>
      <c r="AJ40" s="818">
        <v>9601</v>
      </c>
      <c r="AK40" s="819">
        <v>9679</v>
      </c>
      <c r="AL40" s="818">
        <v>9858</v>
      </c>
      <c r="AM40" s="818">
        <v>9547</v>
      </c>
      <c r="AN40" s="818">
        <v>9401</v>
      </c>
      <c r="AO40" s="818">
        <v>9808</v>
      </c>
      <c r="AP40" s="818">
        <v>9769</v>
      </c>
      <c r="AQ40" s="817">
        <v>9789</v>
      </c>
      <c r="AR40" s="818">
        <v>9582</v>
      </c>
      <c r="AS40" s="818">
        <v>9527</v>
      </c>
      <c r="AT40" s="818">
        <v>9545</v>
      </c>
      <c r="AU40" s="818">
        <v>9768</v>
      </c>
      <c r="AV40" s="818">
        <v>9124</v>
      </c>
      <c r="AW40" s="636">
        <v>10243</v>
      </c>
      <c r="AX40" s="280">
        <v>10039</v>
      </c>
      <c r="AY40" s="280">
        <v>9833</v>
      </c>
      <c r="AZ40" s="280">
        <v>9541</v>
      </c>
      <c r="BA40" s="280">
        <v>9461</v>
      </c>
      <c r="BB40" s="280">
        <v>9418</v>
      </c>
      <c r="BC40" s="280">
        <v>9341</v>
      </c>
      <c r="BD40" s="280">
        <v>9381</v>
      </c>
      <c r="BE40" s="280">
        <v>9522</v>
      </c>
      <c r="BF40" s="280">
        <v>9530</v>
      </c>
      <c r="BG40" s="280">
        <v>11821</v>
      </c>
      <c r="BH40" s="637">
        <v>10070</v>
      </c>
      <c r="BI40" s="280">
        <v>9704</v>
      </c>
      <c r="BJ40" s="280">
        <v>9681</v>
      </c>
      <c r="BK40" s="280">
        <v>9787</v>
      </c>
      <c r="BL40" s="280">
        <v>9672</v>
      </c>
      <c r="BM40" s="280">
        <v>10138</v>
      </c>
      <c r="BN40" s="280">
        <v>8489</v>
      </c>
      <c r="BO40" s="280">
        <v>9656</v>
      </c>
      <c r="BP40" s="280">
        <v>10563</v>
      </c>
      <c r="BQ40" s="280">
        <v>10374</v>
      </c>
      <c r="BR40" s="217">
        <v>11007</v>
      </c>
      <c r="BS40" s="217"/>
      <c r="BT40" s="217"/>
      <c r="BU40" s="162">
        <f t="shared" si="19"/>
        <v>888</v>
      </c>
      <c r="BV40" s="64">
        <f t="shared" si="19"/>
        <v>3038</v>
      </c>
      <c r="BW40" s="64">
        <f t="shared" si="19"/>
        <v>4768</v>
      </c>
      <c r="BX40" s="64">
        <f t="shared" si="19"/>
        <v>5263</v>
      </c>
      <c r="BY40" s="64">
        <f t="shared" si="19"/>
        <v>4480</v>
      </c>
      <c r="BZ40" s="64">
        <f t="shared" si="19"/>
        <v>4608</v>
      </c>
      <c r="CA40" s="64">
        <f t="shared" si="19"/>
        <v>3927</v>
      </c>
      <c r="CB40" s="64">
        <f t="shared" si="19"/>
        <v>3221</v>
      </c>
      <c r="CC40" s="64">
        <f t="shared" si="19"/>
        <v>2850</v>
      </c>
      <c r="CD40" s="71">
        <f t="shared" si="19"/>
        <v>2117</v>
      </c>
    </row>
    <row r="41" spans="1:82" x14ac:dyDescent="0.25">
      <c r="A41" s="4"/>
      <c r="B41" s="61" t="s">
        <v>58</v>
      </c>
      <c r="C41" s="240">
        <v>0</v>
      </c>
      <c r="D41" s="117">
        <v>0</v>
      </c>
      <c r="E41" s="117">
        <v>0</v>
      </c>
      <c r="F41" s="117">
        <v>0</v>
      </c>
      <c r="G41" s="117">
        <v>0</v>
      </c>
      <c r="H41" s="117">
        <v>0</v>
      </c>
      <c r="I41" s="117">
        <v>0</v>
      </c>
      <c r="J41" s="117">
        <v>0</v>
      </c>
      <c r="K41" s="117">
        <v>0</v>
      </c>
      <c r="L41" s="117">
        <v>0</v>
      </c>
      <c r="M41" s="117">
        <v>0</v>
      </c>
      <c r="N41" s="241">
        <v>0</v>
      </c>
      <c r="O41" s="118">
        <v>0</v>
      </c>
      <c r="P41" s="817">
        <v>0</v>
      </c>
      <c r="Q41" s="117">
        <v>0</v>
      </c>
      <c r="R41" s="117">
        <v>0</v>
      </c>
      <c r="S41" s="117">
        <v>0</v>
      </c>
      <c r="T41" s="817">
        <v>0</v>
      </c>
      <c r="U41" s="117">
        <v>0</v>
      </c>
      <c r="V41" s="118">
        <v>0</v>
      </c>
      <c r="W41" s="118">
        <v>0</v>
      </c>
      <c r="X41" s="118">
        <v>0</v>
      </c>
      <c r="Y41" s="240">
        <v>0</v>
      </c>
      <c r="Z41" s="818">
        <v>0</v>
      </c>
      <c r="AA41" s="818">
        <v>0</v>
      </c>
      <c r="AB41" s="818">
        <v>0</v>
      </c>
      <c r="AC41" s="818">
        <v>0</v>
      </c>
      <c r="AD41" s="817">
        <v>0</v>
      </c>
      <c r="AE41" s="818">
        <v>0</v>
      </c>
      <c r="AF41" s="817">
        <v>0</v>
      </c>
      <c r="AG41" s="818">
        <v>0</v>
      </c>
      <c r="AH41" s="818">
        <v>0</v>
      </c>
      <c r="AI41" s="817">
        <v>0</v>
      </c>
      <c r="AJ41" s="818">
        <v>0</v>
      </c>
      <c r="AK41" s="819">
        <v>0</v>
      </c>
      <c r="AL41" s="818">
        <v>0</v>
      </c>
      <c r="AM41" s="818">
        <v>0</v>
      </c>
      <c r="AN41" s="818">
        <v>0</v>
      </c>
      <c r="AO41" s="818">
        <v>0</v>
      </c>
      <c r="AP41" s="818">
        <v>0</v>
      </c>
      <c r="AQ41" s="817">
        <v>0</v>
      </c>
      <c r="AR41" s="818">
        <v>0</v>
      </c>
      <c r="AS41" s="818">
        <v>0</v>
      </c>
      <c r="AT41" s="818">
        <v>0</v>
      </c>
      <c r="AU41" s="818">
        <v>0</v>
      </c>
      <c r="AV41" s="818">
        <v>0</v>
      </c>
      <c r="AW41" s="819">
        <v>0</v>
      </c>
      <c r="AX41" s="818">
        <v>0</v>
      </c>
      <c r="AY41" s="818">
        <v>0</v>
      </c>
      <c r="AZ41" s="818">
        <v>0</v>
      </c>
      <c r="BA41" s="818">
        <v>0</v>
      </c>
      <c r="BB41" s="818">
        <v>0</v>
      </c>
      <c r="BC41" s="280">
        <v>0</v>
      </c>
      <c r="BD41" s="280">
        <v>0</v>
      </c>
      <c r="BE41" s="280">
        <v>0</v>
      </c>
      <c r="BF41" s="280">
        <v>0</v>
      </c>
      <c r="BG41" s="280">
        <v>0</v>
      </c>
      <c r="BH41" s="637">
        <v>0</v>
      </c>
      <c r="BI41" s="280">
        <v>0</v>
      </c>
      <c r="BJ41" s="280">
        <v>0</v>
      </c>
      <c r="BK41" s="280">
        <v>0</v>
      </c>
      <c r="BL41" s="280">
        <v>0</v>
      </c>
      <c r="BM41" s="280">
        <v>0</v>
      </c>
      <c r="BN41" s="280">
        <v>127</v>
      </c>
      <c r="BO41" s="280">
        <v>155</v>
      </c>
      <c r="BP41" s="280">
        <v>205</v>
      </c>
      <c r="BQ41" s="280">
        <v>253</v>
      </c>
      <c r="BR41" s="217">
        <v>274</v>
      </c>
      <c r="BS41" s="217"/>
      <c r="BT41" s="217"/>
      <c r="BU41" s="162">
        <f t="shared" si="19"/>
        <v>0</v>
      </c>
      <c r="BV41" s="64">
        <f t="shared" si="19"/>
        <v>0</v>
      </c>
      <c r="BW41" s="64">
        <f t="shared" si="19"/>
        <v>0</v>
      </c>
      <c r="BX41" s="64">
        <f t="shared" si="19"/>
        <v>0</v>
      </c>
      <c r="BY41" s="64">
        <f t="shared" si="19"/>
        <v>0</v>
      </c>
      <c r="BZ41" s="64">
        <f t="shared" si="19"/>
        <v>0</v>
      </c>
      <c r="CA41" s="64">
        <f t="shared" si="19"/>
        <v>0</v>
      </c>
      <c r="CB41" s="64">
        <f t="shared" si="19"/>
        <v>0</v>
      </c>
      <c r="CC41" s="64">
        <f t="shared" si="19"/>
        <v>0</v>
      </c>
      <c r="CD41" s="71">
        <f t="shared" si="19"/>
        <v>0</v>
      </c>
    </row>
    <row r="42" spans="1:82" x14ac:dyDescent="0.25">
      <c r="A42" s="4"/>
      <c r="B42" s="61" t="s">
        <v>59</v>
      </c>
      <c r="C42" s="240">
        <v>0</v>
      </c>
      <c r="D42" s="117">
        <v>0</v>
      </c>
      <c r="E42" s="117">
        <v>0</v>
      </c>
      <c r="F42" s="117">
        <v>0</v>
      </c>
      <c r="G42" s="117">
        <v>0</v>
      </c>
      <c r="H42" s="117">
        <v>0</v>
      </c>
      <c r="I42" s="117">
        <v>0</v>
      </c>
      <c r="J42" s="117">
        <v>0</v>
      </c>
      <c r="K42" s="117">
        <v>0</v>
      </c>
      <c r="L42" s="117">
        <v>0</v>
      </c>
      <c r="M42" s="117">
        <v>0</v>
      </c>
      <c r="N42" s="241">
        <v>0</v>
      </c>
      <c r="O42" s="118">
        <v>0</v>
      </c>
      <c r="P42" s="117">
        <v>0</v>
      </c>
      <c r="Q42" s="117">
        <v>0</v>
      </c>
      <c r="R42" s="117">
        <v>0</v>
      </c>
      <c r="S42" s="117">
        <v>0</v>
      </c>
      <c r="T42" s="817">
        <v>0</v>
      </c>
      <c r="U42" s="117">
        <v>0</v>
      </c>
      <c r="V42" s="118">
        <v>0</v>
      </c>
      <c r="W42" s="118">
        <v>0</v>
      </c>
      <c r="X42" s="118">
        <v>0</v>
      </c>
      <c r="Y42" s="240">
        <v>0</v>
      </c>
      <c r="Z42" s="818">
        <v>0</v>
      </c>
      <c r="AA42" s="818">
        <v>0</v>
      </c>
      <c r="AB42" s="818">
        <v>0</v>
      </c>
      <c r="AC42" s="818">
        <v>0</v>
      </c>
      <c r="AD42" s="817">
        <v>0</v>
      </c>
      <c r="AE42" s="818">
        <v>0</v>
      </c>
      <c r="AF42" s="817">
        <v>0</v>
      </c>
      <c r="AG42" s="818">
        <v>0</v>
      </c>
      <c r="AH42" s="818">
        <v>0</v>
      </c>
      <c r="AI42" s="817">
        <v>0</v>
      </c>
      <c r="AJ42" s="818">
        <v>0</v>
      </c>
      <c r="AK42" s="819">
        <v>0</v>
      </c>
      <c r="AL42" s="818">
        <v>0</v>
      </c>
      <c r="AM42" s="818">
        <v>0</v>
      </c>
      <c r="AN42" s="818">
        <v>0</v>
      </c>
      <c r="AO42" s="818">
        <v>0</v>
      </c>
      <c r="AP42" s="818">
        <v>0</v>
      </c>
      <c r="AQ42" s="817">
        <v>0</v>
      </c>
      <c r="AR42" s="818">
        <v>0</v>
      </c>
      <c r="AS42" s="818">
        <v>0</v>
      </c>
      <c r="AT42" s="818">
        <v>0</v>
      </c>
      <c r="AU42" s="818">
        <v>0</v>
      </c>
      <c r="AV42" s="818">
        <v>0</v>
      </c>
      <c r="AW42" s="819">
        <v>0</v>
      </c>
      <c r="AX42" s="818">
        <v>0</v>
      </c>
      <c r="AY42" s="818">
        <v>0</v>
      </c>
      <c r="AZ42" s="818">
        <v>0</v>
      </c>
      <c r="BA42" s="818">
        <v>0</v>
      </c>
      <c r="BB42" s="818">
        <v>0</v>
      </c>
      <c r="BC42" s="280">
        <v>0</v>
      </c>
      <c r="BD42" s="280">
        <v>0</v>
      </c>
      <c r="BE42" s="280">
        <v>0</v>
      </c>
      <c r="BF42" s="280">
        <v>0</v>
      </c>
      <c r="BG42" s="280">
        <v>0</v>
      </c>
      <c r="BH42" s="637">
        <v>0</v>
      </c>
      <c r="BI42" s="280">
        <v>0</v>
      </c>
      <c r="BJ42" s="280">
        <v>0</v>
      </c>
      <c r="BK42" s="280">
        <v>0</v>
      </c>
      <c r="BL42" s="280">
        <v>0</v>
      </c>
      <c r="BM42" s="280">
        <v>0</v>
      </c>
      <c r="BN42" s="280">
        <v>537</v>
      </c>
      <c r="BO42" s="280">
        <v>429</v>
      </c>
      <c r="BP42" s="280">
        <v>2233</v>
      </c>
      <c r="BQ42" s="280">
        <v>2856</v>
      </c>
      <c r="BR42" s="217">
        <v>2889</v>
      </c>
      <c r="BS42" s="217"/>
      <c r="BT42" s="217"/>
      <c r="BU42" s="162">
        <f t="shared" si="19"/>
        <v>0</v>
      </c>
      <c r="BV42" s="64">
        <f t="shared" si="19"/>
        <v>0</v>
      </c>
      <c r="BW42" s="64">
        <f t="shared" si="19"/>
        <v>0</v>
      </c>
      <c r="BX42" s="64">
        <f t="shared" si="19"/>
        <v>0</v>
      </c>
      <c r="BY42" s="64">
        <f t="shared" si="19"/>
        <v>0</v>
      </c>
      <c r="BZ42" s="64">
        <f t="shared" si="19"/>
        <v>0</v>
      </c>
      <c r="CA42" s="64">
        <f t="shared" si="19"/>
        <v>0</v>
      </c>
      <c r="CB42" s="64">
        <f t="shared" si="19"/>
        <v>0</v>
      </c>
      <c r="CC42" s="64">
        <f t="shared" si="19"/>
        <v>0</v>
      </c>
      <c r="CD42" s="71">
        <f t="shared" si="19"/>
        <v>0</v>
      </c>
    </row>
    <row r="43" spans="1:82" ht="15.75" thickBot="1" x14ac:dyDescent="0.3">
      <c r="A43" s="4"/>
      <c r="B43" s="80" t="s">
        <v>46</v>
      </c>
      <c r="C43" s="244">
        <v>87909</v>
      </c>
      <c r="D43" s="121">
        <v>88546</v>
      </c>
      <c r="E43" s="121">
        <v>87499</v>
      </c>
      <c r="F43" s="121">
        <v>92266</v>
      </c>
      <c r="G43" s="121">
        <v>93611</v>
      </c>
      <c r="H43" s="121">
        <v>90565</v>
      </c>
      <c r="I43" s="121">
        <v>94896</v>
      </c>
      <c r="J43" s="121">
        <v>86573</v>
      </c>
      <c r="K43" s="121">
        <v>87625</v>
      </c>
      <c r="L43" s="121">
        <v>93632</v>
      </c>
      <c r="M43" s="121">
        <v>89201</v>
      </c>
      <c r="N43" s="245">
        <v>86246</v>
      </c>
      <c r="O43" s="122">
        <v>93165</v>
      </c>
      <c r="P43" s="121">
        <v>104505</v>
      </c>
      <c r="Q43" s="121">
        <v>113225</v>
      </c>
      <c r="R43" s="121">
        <v>119393</v>
      </c>
      <c r="S43" s="121">
        <v>120039</v>
      </c>
      <c r="T43" s="820">
        <f>SUM(T38:T42)</f>
        <v>121167</v>
      </c>
      <c r="U43" s="121">
        <v>128624</v>
      </c>
      <c r="V43" s="122">
        <v>126192</v>
      </c>
      <c r="W43" s="122">
        <v>129845</v>
      </c>
      <c r="X43" s="148">
        <v>130878</v>
      </c>
      <c r="Y43" s="829">
        <v>124963</v>
      </c>
      <c r="Z43" s="821">
        <f>SUM(Z38:Z42)</f>
        <v>122769</v>
      </c>
      <c r="AA43" s="821">
        <v>117870</v>
      </c>
      <c r="AB43" s="821">
        <v>115465</v>
      </c>
      <c r="AC43" s="821">
        <v>114569</v>
      </c>
      <c r="AD43" s="820">
        <f>SUM(AD38:AD42)</f>
        <v>118604</v>
      </c>
      <c r="AE43" s="821">
        <v>120951</v>
      </c>
      <c r="AF43" s="820">
        <f>SUM(AF38:AF42)</f>
        <v>119236</v>
      </c>
      <c r="AG43" s="821">
        <v>122512</v>
      </c>
      <c r="AH43" s="821">
        <v>112477</v>
      </c>
      <c r="AI43" s="820">
        <f t="shared" ref="AI43" si="20">SUM(AI38:AI42)</f>
        <v>107558</v>
      </c>
      <c r="AJ43" s="821">
        <v>106359</v>
      </c>
      <c r="AK43" s="822">
        <v>98928</v>
      </c>
      <c r="AL43" s="821">
        <v>95180</v>
      </c>
      <c r="AM43" s="821">
        <f t="shared" ref="AM43" si="21">SUM(AM38:AM42)</f>
        <v>91793</v>
      </c>
      <c r="AN43" s="821">
        <v>90740</v>
      </c>
      <c r="AO43" s="821">
        <v>100429</v>
      </c>
      <c r="AP43" s="821">
        <v>107297</v>
      </c>
      <c r="AQ43" s="820">
        <f t="shared" ref="AQ43" si="22">SUM(AQ38:AQ42)</f>
        <v>97155</v>
      </c>
      <c r="AR43" s="821">
        <v>96366</v>
      </c>
      <c r="AS43" s="821">
        <v>103655</v>
      </c>
      <c r="AT43" s="821">
        <v>95302</v>
      </c>
      <c r="AU43" s="821">
        <v>97412</v>
      </c>
      <c r="AV43" s="821">
        <v>99156</v>
      </c>
      <c r="AW43" s="612">
        <v>102430</v>
      </c>
      <c r="AX43" s="281">
        <v>101874</v>
      </c>
      <c r="AY43" s="281">
        <v>98093</v>
      </c>
      <c r="AZ43" s="281">
        <v>96561</v>
      </c>
      <c r="BA43" s="281">
        <v>97588</v>
      </c>
      <c r="BB43" s="281">
        <v>101454</v>
      </c>
      <c r="BC43" s="281">
        <v>100217</v>
      </c>
      <c r="BD43" s="281">
        <v>100886</v>
      </c>
      <c r="BE43" s="281">
        <v>106898</v>
      </c>
      <c r="BF43" s="281">
        <v>100536</v>
      </c>
      <c r="BG43" s="281">
        <v>135028</v>
      </c>
      <c r="BH43" s="608">
        <v>105107</v>
      </c>
      <c r="BI43" s="281">
        <v>101029</v>
      </c>
      <c r="BJ43" s="281">
        <v>98502</v>
      </c>
      <c r="BK43" s="281">
        <v>96741</v>
      </c>
      <c r="BL43" s="281">
        <v>99838</v>
      </c>
      <c r="BM43" s="281">
        <v>107772</v>
      </c>
      <c r="BN43" s="281">
        <v>92129</v>
      </c>
      <c r="BO43" s="281">
        <v>100188</v>
      </c>
      <c r="BP43" s="281">
        <v>102533</v>
      </c>
      <c r="BQ43" s="281">
        <v>104327</v>
      </c>
      <c r="BR43" s="216">
        <v>106333</v>
      </c>
      <c r="BS43" s="216"/>
      <c r="BT43" s="216"/>
      <c r="BU43" s="161">
        <f t="shared" si="19"/>
        <v>5256</v>
      </c>
      <c r="BV43" s="63">
        <f t="shared" si="19"/>
        <v>15959</v>
      </c>
      <c r="BW43" s="63">
        <f t="shared" si="19"/>
        <v>25726</v>
      </c>
      <c r="BX43" s="63">
        <f t="shared" si="19"/>
        <v>27127</v>
      </c>
      <c r="BY43" s="63">
        <f t="shared" si="19"/>
        <v>26428</v>
      </c>
      <c r="BZ43" s="63">
        <f t="shared" si="19"/>
        <v>30602</v>
      </c>
      <c r="CA43" s="63">
        <f t="shared" si="19"/>
        <v>33728</v>
      </c>
      <c r="CB43" s="63">
        <f t="shared" si="19"/>
        <v>39619</v>
      </c>
      <c r="CC43" s="63">
        <f t="shared" si="19"/>
        <v>42220</v>
      </c>
      <c r="CD43" s="72">
        <f t="shared" si="19"/>
        <v>37246</v>
      </c>
    </row>
    <row r="44" spans="1:82" x14ac:dyDescent="0.25">
      <c r="A44" s="4">
        <v>6</v>
      </c>
      <c r="B44" s="51" t="s">
        <v>33</v>
      </c>
      <c r="C44" s="830"/>
      <c r="D44" s="129"/>
      <c r="E44" s="129"/>
      <c r="F44" s="129"/>
      <c r="G44" s="129"/>
      <c r="H44" s="129"/>
      <c r="I44" s="129"/>
      <c r="J44" s="129"/>
      <c r="K44" s="129"/>
      <c r="L44" s="129"/>
      <c r="M44" s="129"/>
      <c r="N44" s="831"/>
      <c r="O44" s="832"/>
      <c r="P44" s="129"/>
      <c r="Q44" s="129"/>
      <c r="R44" s="129"/>
      <c r="S44" s="129"/>
      <c r="T44" s="129"/>
      <c r="U44" s="129"/>
      <c r="V44" s="832"/>
      <c r="W44" s="832"/>
      <c r="X44" s="551"/>
      <c r="Y44" s="833"/>
      <c r="Z44" s="276"/>
      <c r="AA44" s="276"/>
      <c r="AB44" s="276"/>
      <c r="AC44" s="276"/>
      <c r="AD44" s="834"/>
      <c r="AE44" s="276"/>
      <c r="AF44" s="834"/>
      <c r="AG44" s="276"/>
      <c r="AH44" s="276"/>
      <c r="AI44" s="834"/>
      <c r="AJ44" s="276"/>
      <c r="AK44" s="835"/>
      <c r="AL44" s="276"/>
      <c r="AM44" s="276"/>
      <c r="AN44" s="276"/>
      <c r="AO44" s="276"/>
      <c r="AP44" s="276"/>
      <c r="AQ44" s="834"/>
      <c r="AR44" s="276"/>
      <c r="AS44" s="276"/>
      <c r="AT44" s="276"/>
      <c r="AU44" s="276"/>
      <c r="AV44" s="276"/>
      <c r="AW44" s="651"/>
      <c r="AX44" s="554"/>
      <c r="AY44" s="554"/>
      <c r="AZ44" s="554"/>
      <c r="BA44" s="554"/>
      <c r="BB44" s="554"/>
      <c r="BC44" s="554"/>
      <c r="BD44" s="554"/>
      <c r="BE44" s="554"/>
      <c r="BF44" s="554"/>
      <c r="BG44" s="554"/>
      <c r="BH44" s="647"/>
      <c r="BI44" s="554"/>
      <c r="BJ44" s="554"/>
      <c r="BK44" s="554"/>
      <c r="BL44" s="554"/>
      <c r="BM44" s="554"/>
      <c r="BN44" s="554"/>
      <c r="BO44" s="554"/>
      <c r="BP44" s="554"/>
      <c r="BQ44" s="554"/>
      <c r="BR44" s="218"/>
      <c r="BS44" s="218"/>
      <c r="BT44" s="218"/>
      <c r="BU44" s="163"/>
      <c r="BV44" s="67"/>
      <c r="BW44" s="67"/>
      <c r="BX44" s="67"/>
      <c r="BY44" s="67"/>
      <c r="BZ44" s="67"/>
      <c r="CA44" s="67"/>
      <c r="CB44" s="67"/>
      <c r="CC44" s="67"/>
      <c r="CD44" s="73"/>
    </row>
    <row r="45" spans="1:82" x14ac:dyDescent="0.25">
      <c r="A45" s="4"/>
      <c r="B45" s="61" t="s">
        <v>41</v>
      </c>
      <c r="C45" s="830">
        <v>19318366.849999998</v>
      </c>
      <c r="D45" s="129">
        <v>18578410.050000004</v>
      </c>
      <c r="E45" s="129">
        <v>14818515.969999993</v>
      </c>
      <c r="F45" s="129">
        <v>12984641.169999987</v>
      </c>
      <c r="G45" s="129">
        <v>13940814.789999984</v>
      </c>
      <c r="H45" s="129">
        <v>18809192.48999998</v>
      </c>
      <c r="I45" s="129">
        <v>18868260.790000025</v>
      </c>
      <c r="J45" s="129">
        <v>16115518.790000005</v>
      </c>
      <c r="K45" s="129">
        <v>12471483.379999999</v>
      </c>
      <c r="L45" s="129">
        <v>13540204.979999993</v>
      </c>
      <c r="M45" s="129">
        <v>14638282.929999994</v>
      </c>
      <c r="N45" s="831">
        <v>17466951.480000004</v>
      </c>
      <c r="O45" s="832">
        <v>18406989.630000014</v>
      </c>
      <c r="P45" s="834">
        <v>16418997.199999981</v>
      </c>
      <c r="Q45" s="129">
        <v>15680751.230000019</v>
      </c>
      <c r="R45" s="129">
        <v>14394761.699999996</v>
      </c>
      <c r="S45" s="129">
        <v>14682467.960000012</v>
      </c>
      <c r="T45" s="834">
        <v>19700949.009999987</v>
      </c>
      <c r="U45" s="129">
        <v>22873858.019999977</v>
      </c>
      <c r="V45" s="832">
        <v>18434434.919999994</v>
      </c>
      <c r="W45" s="832">
        <v>14213429.440000009</v>
      </c>
      <c r="X45" s="92">
        <v>14050323.319999991</v>
      </c>
      <c r="Y45" s="151">
        <v>15893909.589999992</v>
      </c>
      <c r="Z45" s="276">
        <v>19458748.120000005</v>
      </c>
      <c r="AA45" s="276">
        <v>18964916</v>
      </c>
      <c r="AB45" s="276">
        <v>16416420.310000006</v>
      </c>
      <c r="AC45" s="276">
        <v>15087712.100000005</v>
      </c>
      <c r="AD45" s="834">
        <v>13714607.810000004</v>
      </c>
      <c r="AE45" s="276">
        <v>15904946.689999996</v>
      </c>
      <c r="AF45" s="834">
        <v>19223553.129999995</v>
      </c>
      <c r="AG45" s="276">
        <v>18565706.769999985</v>
      </c>
      <c r="AH45" s="276">
        <v>19459789.389999978</v>
      </c>
      <c r="AI45" s="834">
        <v>13917742.660000019</v>
      </c>
      <c r="AJ45" s="276">
        <v>13800913.699999984</v>
      </c>
      <c r="AK45" s="835">
        <v>15655698.509999957</v>
      </c>
      <c r="AL45" s="276">
        <v>19242445.619999971</v>
      </c>
      <c r="AM45" s="276">
        <v>21391802.859999992</v>
      </c>
      <c r="AN45" s="276">
        <v>18235512.409999959</v>
      </c>
      <c r="AO45" s="276">
        <v>16203766.069999989</v>
      </c>
      <c r="AP45" s="276">
        <v>14076486.28999999</v>
      </c>
      <c r="AQ45" s="834">
        <v>14238714.129999965</v>
      </c>
      <c r="AR45" s="276">
        <v>20660475.889999982</v>
      </c>
      <c r="AS45" s="276">
        <v>26775861.389999993</v>
      </c>
      <c r="AT45" s="276">
        <v>22872945.689999968</v>
      </c>
      <c r="AU45" s="276">
        <v>15492211.269999992</v>
      </c>
      <c r="AV45" s="276">
        <v>14955155</v>
      </c>
      <c r="AW45" s="272">
        <v>19097426</v>
      </c>
      <c r="AX45" s="273">
        <v>24644520</v>
      </c>
      <c r="AY45" s="273">
        <v>24012751</v>
      </c>
      <c r="AZ45" s="273">
        <v>22282504.17000008</v>
      </c>
      <c r="BA45" s="273">
        <v>19217753.450000055</v>
      </c>
      <c r="BB45" s="273">
        <v>16424779.870000059</v>
      </c>
      <c r="BC45" s="273">
        <v>16314323.040000066</v>
      </c>
      <c r="BD45" s="273">
        <v>22743086.090000059</v>
      </c>
      <c r="BE45" s="273">
        <v>22980692.980000049</v>
      </c>
      <c r="BF45" s="273">
        <v>22134514.700000089</v>
      </c>
      <c r="BG45" s="273">
        <v>16562511.610000081</v>
      </c>
      <c r="BH45" s="654">
        <v>16596487.040000072</v>
      </c>
      <c r="BI45" s="273">
        <v>18935060.740000043</v>
      </c>
      <c r="BJ45" s="273">
        <v>23912608.18</v>
      </c>
      <c r="BK45" s="273">
        <v>24384202.109999985</v>
      </c>
      <c r="BL45" s="273">
        <v>22075900.329999976</v>
      </c>
      <c r="BM45" s="273">
        <v>22547262.809999961</v>
      </c>
      <c r="BN45" s="273">
        <v>21111245.239999998</v>
      </c>
      <c r="BO45" s="273">
        <v>23839670.949999999</v>
      </c>
      <c r="BP45" s="273">
        <v>33610636.210000001</v>
      </c>
      <c r="BQ45" s="273">
        <v>35274693.039999999</v>
      </c>
      <c r="BR45" s="219">
        <v>25016152.989999998</v>
      </c>
      <c r="BS45" s="219"/>
      <c r="BT45" s="219"/>
      <c r="BU45" s="164">
        <f t="shared" ref="BU45:CD50" si="23">O45-C45</f>
        <v>-911377.21999998391</v>
      </c>
      <c r="BV45" s="68">
        <f t="shared" si="23"/>
        <v>-2159412.8500000238</v>
      </c>
      <c r="BW45" s="68">
        <f t="shared" si="23"/>
        <v>862235.26000002585</v>
      </c>
      <c r="BX45" s="68">
        <f t="shared" si="23"/>
        <v>1410120.5300000086</v>
      </c>
      <c r="BY45" s="68">
        <f t="shared" si="23"/>
        <v>741653.17000002787</v>
      </c>
      <c r="BZ45" s="68">
        <f t="shared" si="23"/>
        <v>891756.520000007</v>
      </c>
      <c r="CA45" s="68">
        <f t="shared" si="23"/>
        <v>4005597.229999952</v>
      </c>
      <c r="CB45" s="68">
        <f t="shared" si="23"/>
        <v>2318916.1299999896</v>
      </c>
      <c r="CC45" s="68">
        <f t="shared" si="23"/>
        <v>1741946.0600000098</v>
      </c>
      <c r="CD45" s="74">
        <f t="shared" si="23"/>
        <v>510118.33999999799</v>
      </c>
    </row>
    <row r="46" spans="1:82" x14ac:dyDescent="0.25">
      <c r="A46" s="4"/>
      <c r="B46" s="61" t="s">
        <v>42</v>
      </c>
      <c r="C46" s="830">
        <v>4194850.18</v>
      </c>
      <c r="D46" s="129">
        <v>4112765.91</v>
      </c>
      <c r="E46" s="129">
        <v>3362250.9499999979</v>
      </c>
      <c r="F46" s="129">
        <v>2922623.0199999996</v>
      </c>
      <c r="G46" s="129">
        <v>3156827.1000000006</v>
      </c>
      <c r="H46" s="129">
        <v>3769386.450000003</v>
      </c>
      <c r="I46" s="129">
        <v>3842874.6599999978</v>
      </c>
      <c r="J46" s="129">
        <v>3359614.1399999973</v>
      </c>
      <c r="K46" s="129">
        <v>2707011.8199999956</v>
      </c>
      <c r="L46" s="129">
        <v>3031362.6400000034</v>
      </c>
      <c r="M46" s="129">
        <v>3412349.15</v>
      </c>
      <c r="N46" s="831">
        <v>3853946.7699999996</v>
      </c>
      <c r="O46" s="832">
        <v>3767363.7399999974</v>
      </c>
      <c r="P46" s="834">
        <v>3465922.4899999984</v>
      </c>
      <c r="Q46" s="129">
        <v>3186158.6100000008</v>
      </c>
      <c r="R46" s="129">
        <v>2888153.6700000027</v>
      </c>
      <c r="S46" s="129">
        <v>3062364.3599999994</v>
      </c>
      <c r="T46" s="834">
        <v>3814877.25</v>
      </c>
      <c r="U46" s="129">
        <v>4327969.74</v>
      </c>
      <c r="V46" s="832">
        <v>3613312.9600000009</v>
      </c>
      <c r="W46" s="832">
        <v>2857382.330000001</v>
      </c>
      <c r="X46" s="92">
        <v>2955863.0399999991</v>
      </c>
      <c r="Y46" s="151">
        <v>3300946.1699999976</v>
      </c>
      <c r="Z46" s="276">
        <v>4026599.6299999971</v>
      </c>
      <c r="AA46" s="276">
        <v>3958328</v>
      </c>
      <c r="AB46" s="276">
        <v>3636972.1699999976</v>
      </c>
      <c r="AC46" s="276">
        <v>3299100.4999999981</v>
      </c>
      <c r="AD46" s="834">
        <v>3013650.5399999996</v>
      </c>
      <c r="AE46" s="276">
        <v>3458345.6800000006</v>
      </c>
      <c r="AF46" s="834">
        <v>3962718.5900000045</v>
      </c>
      <c r="AG46" s="276">
        <v>4022803.519999993</v>
      </c>
      <c r="AH46" s="276">
        <v>4404655.9700000081</v>
      </c>
      <c r="AI46" s="834">
        <v>2993827.1200000006</v>
      </c>
      <c r="AJ46" s="276">
        <v>3124325.4800000014</v>
      </c>
      <c r="AK46" s="835">
        <v>3451538.929999996</v>
      </c>
      <c r="AL46" s="276">
        <v>4113351.9299999978</v>
      </c>
      <c r="AM46" s="276">
        <v>4868919.1600000039</v>
      </c>
      <c r="AN46" s="276">
        <v>4217355.4299999932</v>
      </c>
      <c r="AO46" s="276">
        <v>3811750.1999999974</v>
      </c>
      <c r="AP46" s="276">
        <v>3392121.9700000016</v>
      </c>
      <c r="AQ46" s="834">
        <v>3525410.1200000029</v>
      </c>
      <c r="AR46" s="276">
        <v>4434574.8999999948</v>
      </c>
      <c r="AS46" s="276">
        <v>5965821.7299999893</v>
      </c>
      <c r="AT46" s="276">
        <v>5019914.2699999977</v>
      </c>
      <c r="AU46" s="276">
        <v>3753620.04</v>
      </c>
      <c r="AV46" s="276">
        <v>3799447</v>
      </c>
      <c r="AW46" s="272">
        <v>4808454</v>
      </c>
      <c r="AX46" s="273">
        <v>5913097</v>
      </c>
      <c r="AY46" s="273">
        <v>5681258</v>
      </c>
      <c r="AZ46" s="273">
        <v>5472448.7899999907</v>
      </c>
      <c r="BA46" s="273">
        <v>4856570.0200000042</v>
      </c>
      <c r="BB46" s="273">
        <v>4181736.0199999968</v>
      </c>
      <c r="BC46" s="273">
        <v>4042429.3799999878</v>
      </c>
      <c r="BD46" s="273">
        <v>4905566.2299999846</v>
      </c>
      <c r="BE46" s="273">
        <v>5591762.7500000028</v>
      </c>
      <c r="BF46" s="273">
        <v>5169435.3499999959</v>
      </c>
      <c r="BG46" s="273">
        <v>4079480.909999995</v>
      </c>
      <c r="BH46" s="654">
        <v>4110612.4899999946</v>
      </c>
      <c r="BI46" s="273">
        <v>4840541.8599999938</v>
      </c>
      <c r="BJ46" s="273">
        <v>5863332.0399999777</v>
      </c>
      <c r="BK46" s="273">
        <v>6402988.099999994</v>
      </c>
      <c r="BL46" s="273">
        <v>5787975.1099999957</v>
      </c>
      <c r="BM46" s="273">
        <v>5601566.9299999811</v>
      </c>
      <c r="BN46" s="273">
        <v>5343138.66</v>
      </c>
      <c r="BO46" s="273">
        <v>4350434.3</v>
      </c>
      <c r="BP46" s="273">
        <v>5963315.7000000002</v>
      </c>
      <c r="BQ46" s="273">
        <v>7162894.2999999998</v>
      </c>
      <c r="BR46" s="219">
        <v>5705373.3499999996</v>
      </c>
      <c r="BS46" s="219"/>
      <c r="BT46" s="219"/>
      <c r="BU46" s="164">
        <f t="shared" si="23"/>
        <v>-427486.44000000227</v>
      </c>
      <c r="BV46" s="68">
        <f t="shared" si="23"/>
        <v>-646843.42000000179</v>
      </c>
      <c r="BW46" s="68">
        <f t="shared" si="23"/>
        <v>-176092.33999999706</v>
      </c>
      <c r="BX46" s="68">
        <f t="shared" si="23"/>
        <v>-34469.349999996834</v>
      </c>
      <c r="BY46" s="68">
        <f t="shared" si="23"/>
        <v>-94462.740000001155</v>
      </c>
      <c r="BZ46" s="68">
        <f t="shared" si="23"/>
        <v>45490.79999999702</v>
      </c>
      <c r="CA46" s="68">
        <f t="shared" si="23"/>
        <v>485095.0800000024</v>
      </c>
      <c r="CB46" s="68">
        <f t="shared" si="23"/>
        <v>253698.82000000356</v>
      </c>
      <c r="CC46" s="68">
        <f t="shared" si="23"/>
        <v>150370.51000000536</v>
      </c>
      <c r="CD46" s="74">
        <f t="shared" si="23"/>
        <v>-75499.600000004284</v>
      </c>
    </row>
    <row r="47" spans="1:82" x14ac:dyDescent="0.25">
      <c r="A47" s="4"/>
      <c r="B47" s="61" t="s">
        <v>57</v>
      </c>
      <c r="C47" s="830">
        <v>20654525.110000003</v>
      </c>
      <c r="D47" s="129">
        <v>16755904.52</v>
      </c>
      <c r="E47" s="129">
        <v>16744327.430000005</v>
      </c>
      <c r="F47" s="129">
        <v>14992883.050000004</v>
      </c>
      <c r="G47" s="129">
        <v>16630543.935000002</v>
      </c>
      <c r="H47" s="129">
        <v>20986430.820000004</v>
      </c>
      <c r="I47" s="129">
        <v>18338429.950000003</v>
      </c>
      <c r="J47" s="129">
        <v>17193699.140000001</v>
      </c>
      <c r="K47" s="129">
        <v>15602200.91</v>
      </c>
      <c r="L47" s="129">
        <v>17539222.039999999</v>
      </c>
      <c r="M47" s="129">
        <v>12442422.380000001</v>
      </c>
      <c r="N47" s="831">
        <v>13861791.499999998</v>
      </c>
      <c r="O47" s="832">
        <v>24273360.82</v>
      </c>
      <c r="P47" s="834">
        <v>26189876.269999996</v>
      </c>
      <c r="Q47" s="129">
        <v>18911018.770000003</v>
      </c>
      <c r="R47" s="129">
        <v>15262610.399999991</v>
      </c>
      <c r="S47" s="129">
        <v>18247751.970000003</v>
      </c>
      <c r="T47" s="834">
        <v>22809995.419999998</v>
      </c>
      <c r="U47" s="129">
        <v>23529438.280000005</v>
      </c>
      <c r="V47" s="832">
        <v>20027435.229999997</v>
      </c>
      <c r="W47" s="832">
        <v>13935762.119999997</v>
      </c>
      <c r="X47" s="92">
        <v>15876608.469999999</v>
      </c>
      <c r="Y47" s="151">
        <v>17338514.480000004</v>
      </c>
      <c r="Z47" s="276">
        <v>17454059.020000003</v>
      </c>
      <c r="AA47" s="276">
        <v>15157505</v>
      </c>
      <c r="AB47" s="276">
        <v>13666049.280000001</v>
      </c>
      <c r="AC47" s="276">
        <v>14367235.959999997</v>
      </c>
      <c r="AD47" s="834">
        <v>13550287.919999996</v>
      </c>
      <c r="AE47" s="276">
        <v>16326716.040000007</v>
      </c>
      <c r="AF47" s="834">
        <v>19767101.200000003</v>
      </c>
      <c r="AG47" s="276">
        <v>25954299.130000003</v>
      </c>
      <c r="AH47" s="276">
        <v>25154248.510000002</v>
      </c>
      <c r="AI47" s="834">
        <v>29652187.250000007</v>
      </c>
      <c r="AJ47" s="276">
        <v>20220493.769999992</v>
      </c>
      <c r="AK47" s="835">
        <v>26756207.890000004</v>
      </c>
      <c r="AL47" s="276">
        <v>27780427.999999993</v>
      </c>
      <c r="AM47" s="276">
        <v>24267955.52</v>
      </c>
      <c r="AN47" s="276">
        <v>17187678.59</v>
      </c>
      <c r="AO47" s="276">
        <v>16022414.600000005</v>
      </c>
      <c r="AP47" s="276">
        <v>15561832.129999999</v>
      </c>
      <c r="AQ47" s="834">
        <v>17260458.629999999</v>
      </c>
      <c r="AR47" s="276">
        <v>24786854.039999999</v>
      </c>
      <c r="AS47" s="276">
        <v>25729439.189999998</v>
      </c>
      <c r="AT47" s="276">
        <v>27706900.849999979</v>
      </c>
      <c r="AU47" s="276">
        <v>18733189.710000001</v>
      </c>
      <c r="AV47" s="276">
        <v>14020885</v>
      </c>
      <c r="AW47" s="272">
        <v>17774654</v>
      </c>
      <c r="AX47" s="273">
        <v>22822162</v>
      </c>
      <c r="AY47" s="273">
        <v>20821340</v>
      </c>
      <c r="AZ47" s="273">
        <v>17540916.350000005</v>
      </c>
      <c r="BA47" s="273">
        <v>16339560.120000005</v>
      </c>
      <c r="BB47" s="273">
        <v>16638452.539999999</v>
      </c>
      <c r="BC47" s="273">
        <v>15063013.219999999</v>
      </c>
      <c r="BD47" s="273">
        <v>20136315.73</v>
      </c>
      <c r="BE47" s="273">
        <v>20175978.420000002</v>
      </c>
      <c r="BF47" s="273">
        <v>18913597.879999995</v>
      </c>
      <c r="BG47" s="273">
        <v>17256796.749999996</v>
      </c>
      <c r="BH47" s="654">
        <v>18446019.250000004</v>
      </c>
      <c r="BI47" s="273">
        <v>19188077.809999995</v>
      </c>
      <c r="BJ47" s="273">
        <v>25809861.100000005</v>
      </c>
      <c r="BK47" s="273">
        <v>24552122.879999995</v>
      </c>
      <c r="BL47" s="273">
        <v>21239392.43</v>
      </c>
      <c r="BM47" s="273">
        <v>24097207</v>
      </c>
      <c r="BN47" s="273">
        <v>12966424.140000001</v>
      </c>
      <c r="BO47" s="273">
        <v>14679488.789999999</v>
      </c>
      <c r="BP47" s="273">
        <v>17479322.350000001</v>
      </c>
      <c r="BQ47" s="273">
        <v>17945737.48</v>
      </c>
      <c r="BR47" s="219">
        <v>15177242.130000001</v>
      </c>
      <c r="BS47" s="219"/>
      <c r="BT47" s="219"/>
      <c r="BU47" s="164">
        <f t="shared" si="23"/>
        <v>3618835.7099999972</v>
      </c>
      <c r="BV47" s="68">
        <f t="shared" si="23"/>
        <v>9433971.7499999963</v>
      </c>
      <c r="BW47" s="68">
        <f t="shared" si="23"/>
        <v>2166691.339999998</v>
      </c>
      <c r="BX47" s="68">
        <f t="shared" si="23"/>
        <v>269727.34999998659</v>
      </c>
      <c r="BY47" s="68">
        <f t="shared" si="23"/>
        <v>1617208.0350000001</v>
      </c>
      <c r="BZ47" s="68">
        <f t="shared" si="23"/>
        <v>1823564.599999994</v>
      </c>
      <c r="CA47" s="68">
        <f t="shared" si="23"/>
        <v>5191008.3300000019</v>
      </c>
      <c r="CB47" s="68">
        <f t="shared" si="23"/>
        <v>2833736.0899999961</v>
      </c>
      <c r="CC47" s="68">
        <f t="shared" si="23"/>
        <v>-1666438.7900000028</v>
      </c>
      <c r="CD47" s="74">
        <f t="shared" si="23"/>
        <v>-1662613.5700000003</v>
      </c>
    </row>
    <row r="48" spans="1:82" x14ac:dyDescent="0.25">
      <c r="A48" s="4"/>
      <c r="B48" s="61" t="s">
        <v>58</v>
      </c>
      <c r="C48" s="830">
        <v>0</v>
      </c>
      <c r="D48" s="129">
        <v>0</v>
      </c>
      <c r="E48" s="129">
        <v>0</v>
      </c>
      <c r="F48" s="129">
        <v>0</v>
      </c>
      <c r="G48" s="129">
        <v>0</v>
      </c>
      <c r="H48" s="129">
        <v>0</v>
      </c>
      <c r="I48" s="129">
        <v>0</v>
      </c>
      <c r="J48" s="129">
        <v>0</v>
      </c>
      <c r="K48" s="129">
        <v>0</v>
      </c>
      <c r="L48" s="129">
        <v>0</v>
      </c>
      <c r="M48" s="129">
        <v>0</v>
      </c>
      <c r="N48" s="831">
        <v>0</v>
      </c>
      <c r="O48" s="832">
        <v>0</v>
      </c>
      <c r="P48" s="129">
        <v>0</v>
      </c>
      <c r="Q48" s="129">
        <v>0</v>
      </c>
      <c r="R48" s="129">
        <v>0</v>
      </c>
      <c r="S48" s="129">
        <v>0</v>
      </c>
      <c r="T48" s="834">
        <v>0</v>
      </c>
      <c r="U48" s="129">
        <v>0</v>
      </c>
      <c r="V48" s="832">
        <v>0</v>
      </c>
      <c r="W48" s="832">
        <v>0</v>
      </c>
      <c r="X48" s="832">
        <v>0</v>
      </c>
      <c r="Y48" s="830">
        <v>0</v>
      </c>
      <c r="Z48" s="276">
        <v>0</v>
      </c>
      <c r="AA48" s="276">
        <v>0</v>
      </c>
      <c r="AB48" s="276">
        <v>0</v>
      </c>
      <c r="AC48" s="276">
        <v>0</v>
      </c>
      <c r="AD48" s="834">
        <v>0</v>
      </c>
      <c r="AE48" s="276">
        <v>0</v>
      </c>
      <c r="AF48" s="834">
        <v>0</v>
      </c>
      <c r="AG48" s="276">
        <v>0</v>
      </c>
      <c r="AH48" s="276">
        <v>0</v>
      </c>
      <c r="AI48" s="834">
        <v>0</v>
      </c>
      <c r="AJ48" s="276">
        <v>0</v>
      </c>
      <c r="AK48" s="835">
        <v>0</v>
      </c>
      <c r="AL48" s="276">
        <v>0</v>
      </c>
      <c r="AM48" s="276">
        <v>0</v>
      </c>
      <c r="AN48" s="276">
        <v>0</v>
      </c>
      <c r="AO48" s="276">
        <v>0</v>
      </c>
      <c r="AP48" s="276">
        <v>0</v>
      </c>
      <c r="AQ48" s="834">
        <v>0</v>
      </c>
      <c r="AR48" s="276">
        <v>0</v>
      </c>
      <c r="AS48" s="276">
        <v>0</v>
      </c>
      <c r="AT48" s="276">
        <v>0</v>
      </c>
      <c r="AU48" s="276">
        <v>0</v>
      </c>
      <c r="AV48" s="276" t="s">
        <v>68</v>
      </c>
      <c r="AW48" s="272" t="s">
        <v>68</v>
      </c>
      <c r="AX48" s="273" t="s">
        <v>68</v>
      </c>
      <c r="AY48" s="273" t="s">
        <v>68</v>
      </c>
      <c r="AZ48" s="273">
        <v>0</v>
      </c>
      <c r="BA48" s="273">
        <v>0</v>
      </c>
      <c r="BB48" s="273">
        <v>0</v>
      </c>
      <c r="BC48" s="273">
        <v>0</v>
      </c>
      <c r="BD48" s="273">
        <v>0</v>
      </c>
      <c r="BE48" s="273">
        <v>0</v>
      </c>
      <c r="BF48" s="273">
        <v>0</v>
      </c>
      <c r="BG48" s="273">
        <v>0</v>
      </c>
      <c r="BH48" s="654">
        <v>0</v>
      </c>
      <c r="BI48" s="273">
        <v>0</v>
      </c>
      <c r="BJ48" s="273">
        <v>0</v>
      </c>
      <c r="BK48" s="273">
        <v>0</v>
      </c>
      <c r="BL48" s="273">
        <v>0</v>
      </c>
      <c r="BM48" s="273">
        <v>0</v>
      </c>
      <c r="BN48" s="273">
        <v>13987311.940000001</v>
      </c>
      <c r="BO48" s="273">
        <v>14243065.699999999</v>
      </c>
      <c r="BP48" s="273">
        <v>21905245.640000001</v>
      </c>
      <c r="BQ48" s="273">
        <v>20409849.920000002</v>
      </c>
      <c r="BR48" s="219">
        <v>15959542.609999999</v>
      </c>
      <c r="BS48" s="219"/>
      <c r="BT48" s="219"/>
      <c r="BU48" s="164">
        <f t="shared" si="23"/>
        <v>0</v>
      </c>
      <c r="BV48" s="68">
        <f t="shared" si="23"/>
        <v>0</v>
      </c>
      <c r="BW48" s="68">
        <f t="shared" si="23"/>
        <v>0</v>
      </c>
      <c r="BX48" s="68">
        <f t="shared" si="23"/>
        <v>0</v>
      </c>
      <c r="BY48" s="68">
        <f t="shared" si="23"/>
        <v>0</v>
      </c>
      <c r="BZ48" s="68">
        <f t="shared" si="23"/>
        <v>0</v>
      </c>
      <c r="CA48" s="68">
        <f t="shared" si="23"/>
        <v>0</v>
      </c>
      <c r="CB48" s="68">
        <f t="shared" si="23"/>
        <v>0</v>
      </c>
      <c r="CC48" s="68">
        <f t="shared" si="23"/>
        <v>0</v>
      </c>
      <c r="CD48" s="74">
        <f t="shared" si="23"/>
        <v>0</v>
      </c>
    </row>
    <row r="49" spans="1:82" x14ac:dyDescent="0.25">
      <c r="A49" s="4"/>
      <c r="B49" s="61" t="s">
        <v>59</v>
      </c>
      <c r="C49" s="830">
        <v>0</v>
      </c>
      <c r="D49" s="129">
        <v>0</v>
      </c>
      <c r="E49" s="129">
        <v>0</v>
      </c>
      <c r="F49" s="129">
        <v>0</v>
      </c>
      <c r="G49" s="129">
        <v>0</v>
      </c>
      <c r="H49" s="129">
        <v>0</v>
      </c>
      <c r="I49" s="129">
        <v>0</v>
      </c>
      <c r="J49" s="129">
        <v>0</v>
      </c>
      <c r="K49" s="129">
        <v>0</v>
      </c>
      <c r="L49" s="129">
        <v>0</v>
      </c>
      <c r="M49" s="129">
        <v>0</v>
      </c>
      <c r="N49" s="831">
        <v>0</v>
      </c>
      <c r="O49" s="832">
        <v>0</v>
      </c>
      <c r="P49" s="129">
        <v>0</v>
      </c>
      <c r="Q49" s="129">
        <v>0</v>
      </c>
      <c r="R49" s="129">
        <v>0</v>
      </c>
      <c r="S49" s="129">
        <v>0</v>
      </c>
      <c r="T49" s="834">
        <v>0</v>
      </c>
      <c r="U49" s="129">
        <v>0</v>
      </c>
      <c r="V49" s="832">
        <v>0</v>
      </c>
      <c r="W49" s="832">
        <v>0</v>
      </c>
      <c r="X49" s="832">
        <v>0</v>
      </c>
      <c r="Y49" s="830">
        <v>0</v>
      </c>
      <c r="Z49" s="276">
        <v>0</v>
      </c>
      <c r="AA49" s="276">
        <v>0</v>
      </c>
      <c r="AB49" s="276">
        <v>0</v>
      </c>
      <c r="AC49" s="276">
        <v>0</v>
      </c>
      <c r="AD49" s="834">
        <v>0</v>
      </c>
      <c r="AE49" s="276">
        <v>0</v>
      </c>
      <c r="AF49" s="834">
        <v>0</v>
      </c>
      <c r="AG49" s="276">
        <v>0</v>
      </c>
      <c r="AH49" s="276">
        <v>0</v>
      </c>
      <c r="AI49" s="834">
        <v>0</v>
      </c>
      <c r="AJ49" s="276">
        <v>0</v>
      </c>
      <c r="AK49" s="835">
        <v>0</v>
      </c>
      <c r="AL49" s="276">
        <v>0</v>
      </c>
      <c r="AM49" s="276">
        <v>0</v>
      </c>
      <c r="AN49" s="276">
        <v>0</v>
      </c>
      <c r="AO49" s="276">
        <v>0</v>
      </c>
      <c r="AP49" s="276">
        <v>0</v>
      </c>
      <c r="AQ49" s="834">
        <v>0</v>
      </c>
      <c r="AR49" s="276">
        <v>0</v>
      </c>
      <c r="AS49" s="276">
        <v>0</v>
      </c>
      <c r="AT49" s="276">
        <v>0</v>
      </c>
      <c r="AU49" s="276">
        <v>0</v>
      </c>
      <c r="AV49" s="276" t="s">
        <v>68</v>
      </c>
      <c r="AW49" s="272" t="s">
        <v>68</v>
      </c>
      <c r="AX49" s="273" t="s">
        <v>68</v>
      </c>
      <c r="AY49" s="273" t="s">
        <v>68</v>
      </c>
      <c r="AZ49" s="273">
        <v>0</v>
      </c>
      <c r="BA49" s="273">
        <v>0</v>
      </c>
      <c r="BB49" s="273">
        <v>0</v>
      </c>
      <c r="BC49" s="273">
        <v>0</v>
      </c>
      <c r="BD49" s="273">
        <v>0</v>
      </c>
      <c r="BE49" s="273">
        <v>0</v>
      </c>
      <c r="BF49" s="273">
        <v>0</v>
      </c>
      <c r="BG49" s="273">
        <v>0</v>
      </c>
      <c r="BH49" s="654">
        <v>0</v>
      </c>
      <c r="BI49" s="273">
        <v>0</v>
      </c>
      <c r="BJ49" s="273">
        <v>0</v>
      </c>
      <c r="BK49" s="273">
        <v>0</v>
      </c>
      <c r="BL49" s="273">
        <v>0</v>
      </c>
      <c r="BM49" s="273">
        <v>0</v>
      </c>
      <c r="BN49" s="273">
        <v>277327.51</v>
      </c>
      <c r="BO49" s="273">
        <v>351617.35</v>
      </c>
      <c r="BP49" s="273">
        <v>289641.15999999997</v>
      </c>
      <c r="BQ49" s="273">
        <v>342579.97</v>
      </c>
      <c r="BR49" s="219">
        <v>540436.94999999995</v>
      </c>
      <c r="BS49" s="219"/>
      <c r="BT49" s="219"/>
      <c r="BU49" s="164">
        <f t="shared" si="23"/>
        <v>0</v>
      </c>
      <c r="BV49" s="68">
        <f t="shared" si="23"/>
        <v>0</v>
      </c>
      <c r="BW49" s="68">
        <f t="shared" si="23"/>
        <v>0</v>
      </c>
      <c r="BX49" s="68">
        <f t="shared" si="23"/>
        <v>0</v>
      </c>
      <c r="BY49" s="68">
        <f t="shared" si="23"/>
        <v>0</v>
      </c>
      <c r="BZ49" s="68">
        <f t="shared" si="23"/>
        <v>0</v>
      </c>
      <c r="CA49" s="68">
        <f t="shared" si="23"/>
        <v>0</v>
      </c>
      <c r="CB49" s="68">
        <f t="shared" si="23"/>
        <v>0</v>
      </c>
      <c r="CC49" s="68">
        <f t="shared" si="23"/>
        <v>0</v>
      </c>
      <c r="CD49" s="74">
        <f t="shared" si="23"/>
        <v>0</v>
      </c>
    </row>
    <row r="50" spans="1:82" x14ac:dyDescent="0.25">
      <c r="A50" s="4"/>
      <c r="B50" s="61" t="s">
        <v>46</v>
      </c>
      <c r="C50" s="836">
        <v>44167742.140000001</v>
      </c>
      <c r="D50" s="130">
        <v>39447080.480000004</v>
      </c>
      <c r="E50" s="130">
        <v>34925094.349999994</v>
      </c>
      <c r="F50" s="130">
        <v>30900147.239999991</v>
      </c>
      <c r="G50" s="130">
        <v>33728185.824999988</v>
      </c>
      <c r="H50" s="130">
        <v>43565009.75999999</v>
      </c>
      <c r="I50" s="130">
        <v>41049565.400000021</v>
      </c>
      <c r="J50" s="130">
        <v>36668832.070000008</v>
      </c>
      <c r="K50" s="130">
        <v>30780696.109999996</v>
      </c>
      <c r="L50" s="130">
        <v>34110789.659999996</v>
      </c>
      <c r="M50" s="130">
        <v>30493054.459999993</v>
      </c>
      <c r="N50" s="837">
        <v>35182689.75</v>
      </c>
      <c r="O50" s="838">
        <v>46447714.190000013</v>
      </c>
      <c r="P50" s="130">
        <v>46074795.959999979</v>
      </c>
      <c r="Q50" s="130">
        <v>37777928.610000022</v>
      </c>
      <c r="R50" s="130">
        <v>32545525.769999988</v>
      </c>
      <c r="S50" s="130">
        <v>35992584.290000014</v>
      </c>
      <c r="T50" s="839">
        <f>SUM(T45:T49)</f>
        <v>46325821.679999985</v>
      </c>
      <c r="U50" s="130">
        <v>50731266.039999977</v>
      </c>
      <c r="V50" s="838">
        <v>42075183.109999992</v>
      </c>
      <c r="W50" s="838">
        <v>31006573.890000008</v>
      </c>
      <c r="X50" s="92">
        <v>32882794.829999991</v>
      </c>
      <c r="Y50" s="151">
        <v>36533370.239999995</v>
      </c>
      <c r="Z50" s="271">
        <f>SUM(Z45:Z49)</f>
        <v>40939406.770000003</v>
      </c>
      <c r="AA50" s="271">
        <v>38080749</v>
      </c>
      <c r="AB50" s="271">
        <v>33719441.760000005</v>
      </c>
      <c r="AC50" s="271">
        <v>32754048.559999999</v>
      </c>
      <c r="AD50" s="839">
        <f>SUM(AD45:AD49)</f>
        <v>30278546.27</v>
      </c>
      <c r="AE50" s="271">
        <v>35690008.410000004</v>
      </c>
      <c r="AF50" s="839">
        <f>SUM(AF45:AF49)</f>
        <v>42953372.920000002</v>
      </c>
      <c r="AG50" s="271">
        <v>48542809.419999979</v>
      </c>
      <c r="AH50" s="271">
        <v>49018693.86999999</v>
      </c>
      <c r="AI50" s="839">
        <f t="shared" ref="AI50" si="24">SUM(AI45:AI49)</f>
        <v>46563757.030000031</v>
      </c>
      <c r="AJ50" s="271">
        <v>37145732.949999973</v>
      </c>
      <c r="AK50" s="840">
        <v>45863445.329999954</v>
      </c>
      <c r="AL50" s="271">
        <v>51136225.54999996</v>
      </c>
      <c r="AM50" s="271">
        <f t="shared" ref="AM50" si="25">SUM(AM45:AM49)</f>
        <v>50528677.539999992</v>
      </c>
      <c r="AN50" s="271">
        <v>39640546.429999948</v>
      </c>
      <c r="AO50" s="271">
        <v>36037930.86999999</v>
      </c>
      <c r="AP50" s="271">
        <v>33030440.389999989</v>
      </c>
      <c r="AQ50" s="839">
        <f t="shared" ref="AQ50" si="26">SUM(AQ45:AQ49)</f>
        <v>35024582.879999965</v>
      </c>
      <c r="AR50" s="271">
        <v>49881904.829999976</v>
      </c>
      <c r="AS50" s="271">
        <v>58471122.30999998</v>
      </c>
      <c r="AT50" s="271">
        <v>55599760.809999943</v>
      </c>
      <c r="AU50" s="271">
        <v>37979021.019999996</v>
      </c>
      <c r="AV50" s="271">
        <v>32775487</v>
      </c>
      <c r="AW50" s="272">
        <v>41680533</v>
      </c>
      <c r="AX50" s="273">
        <v>53379778</v>
      </c>
      <c r="AY50" s="273">
        <v>50515349</v>
      </c>
      <c r="AZ50" s="273">
        <v>45295869.310000077</v>
      </c>
      <c r="BA50" s="273">
        <v>40413883.590000063</v>
      </c>
      <c r="BB50" s="273">
        <v>37244968.430000052</v>
      </c>
      <c r="BC50" s="273">
        <v>35419765.640000053</v>
      </c>
      <c r="BD50" s="273">
        <v>47784968.050000042</v>
      </c>
      <c r="BE50" s="273">
        <v>48748434.150000051</v>
      </c>
      <c r="BF50" s="273">
        <v>46217547.930000082</v>
      </c>
      <c r="BG50" s="273">
        <v>37898789.27000007</v>
      </c>
      <c r="BH50" s="654">
        <v>39153118.780000076</v>
      </c>
      <c r="BI50" s="273">
        <v>42963680.410000034</v>
      </c>
      <c r="BJ50" s="273">
        <v>55585801.319999978</v>
      </c>
      <c r="BK50" s="273">
        <v>55339313.089999974</v>
      </c>
      <c r="BL50" s="273">
        <v>49103267.869999975</v>
      </c>
      <c r="BM50" s="273">
        <v>52246036.739999942</v>
      </c>
      <c r="BN50" s="273">
        <v>53685447.490000002</v>
      </c>
      <c r="BO50" s="273">
        <v>57464277.089999996</v>
      </c>
      <c r="BP50" s="273">
        <v>79248161.060000002</v>
      </c>
      <c r="BQ50" s="273">
        <v>81135754.709999993</v>
      </c>
      <c r="BR50" s="219">
        <v>62398748.030000001</v>
      </c>
      <c r="BS50" s="219"/>
      <c r="BT50" s="219"/>
      <c r="BU50" s="164">
        <f t="shared" si="23"/>
        <v>2279972.0500000119</v>
      </c>
      <c r="BV50" s="68">
        <f t="shared" si="23"/>
        <v>6627715.4799999744</v>
      </c>
      <c r="BW50" s="68">
        <f t="shared" si="23"/>
        <v>2852834.2600000277</v>
      </c>
      <c r="BX50" s="68">
        <f t="shared" si="23"/>
        <v>1645378.5299999975</v>
      </c>
      <c r="BY50" s="68">
        <f t="shared" si="23"/>
        <v>2264398.4650000259</v>
      </c>
      <c r="BZ50" s="68">
        <f t="shared" si="23"/>
        <v>2760811.9199999943</v>
      </c>
      <c r="CA50" s="68">
        <f t="shared" si="23"/>
        <v>9681700.6399999559</v>
      </c>
      <c r="CB50" s="68">
        <f t="shared" si="23"/>
        <v>5406351.0399999842</v>
      </c>
      <c r="CC50" s="68">
        <f t="shared" si="23"/>
        <v>225877.78000001237</v>
      </c>
      <c r="CD50" s="74">
        <f t="shared" si="23"/>
        <v>-1227994.8300000057</v>
      </c>
    </row>
    <row r="51" spans="1:82" x14ac:dyDescent="0.25">
      <c r="A51" s="4">
        <v>7</v>
      </c>
      <c r="B51" s="79" t="s">
        <v>34</v>
      </c>
      <c r="C51" s="836"/>
      <c r="D51" s="130"/>
      <c r="E51" s="130"/>
      <c r="F51" s="130"/>
      <c r="G51" s="130"/>
      <c r="H51" s="130"/>
      <c r="I51" s="130"/>
      <c r="J51" s="130"/>
      <c r="K51" s="130"/>
      <c r="L51" s="130"/>
      <c r="M51" s="130"/>
      <c r="N51" s="837"/>
      <c r="O51" s="838"/>
      <c r="P51" s="130"/>
      <c r="Q51" s="130"/>
      <c r="R51" s="130"/>
      <c r="S51" s="130"/>
      <c r="T51" s="839"/>
      <c r="U51" s="130"/>
      <c r="V51" s="838"/>
      <c r="W51" s="838"/>
      <c r="X51" s="92"/>
      <c r="Y51" s="151"/>
      <c r="Z51" s="271"/>
      <c r="AA51" s="271"/>
      <c r="AB51" s="271"/>
      <c r="AC51" s="271"/>
      <c r="AD51" s="839"/>
      <c r="AE51" s="271"/>
      <c r="AF51" s="839"/>
      <c r="AG51" s="271"/>
      <c r="AH51" s="271"/>
      <c r="AI51" s="839"/>
      <c r="AJ51" s="271"/>
      <c r="AK51" s="840"/>
      <c r="AL51" s="271"/>
      <c r="AM51" s="271"/>
      <c r="AN51" s="271"/>
      <c r="AO51" s="271"/>
      <c r="AP51" s="271"/>
      <c r="AQ51" s="839"/>
      <c r="AR51" s="271"/>
      <c r="AS51" s="271"/>
      <c r="AT51" s="271"/>
      <c r="AU51" s="271"/>
      <c r="AV51" s="271"/>
      <c r="AW51" s="272"/>
      <c r="AX51" s="273"/>
      <c r="AY51" s="273"/>
      <c r="AZ51" s="273"/>
      <c r="BA51" s="273"/>
      <c r="BB51" s="273"/>
      <c r="BC51" s="273"/>
      <c r="BD51" s="273"/>
      <c r="BE51" s="273"/>
      <c r="BF51" s="273"/>
      <c r="BG51" s="273"/>
      <c r="BH51" s="654"/>
      <c r="BI51" s="273"/>
      <c r="BJ51" s="273"/>
      <c r="BK51" s="273"/>
      <c r="BL51" s="273"/>
      <c r="BM51" s="273"/>
      <c r="BN51" s="273"/>
      <c r="BO51" s="273"/>
      <c r="BP51" s="273"/>
      <c r="BQ51" s="273"/>
      <c r="BR51" s="219"/>
      <c r="BS51" s="219"/>
      <c r="BT51" s="219"/>
      <c r="BU51" s="164"/>
      <c r="BV51" s="68"/>
      <c r="BW51" s="68"/>
      <c r="BX51" s="68"/>
      <c r="BY51" s="68"/>
      <c r="BZ51" s="68"/>
      <c r="CA51" s="68"/>
      <c r="CB51" s="68"/>
      <c r="CC51" s="68"/>
      <c r="CD51" s="74"/>
    </row>
    <row r="52" spans="1:82" x14ac:dyDescent="0.25">
      <c r="A52" s="4"/>
      <c r="B52" s="61" t="s">
        <v>41</v>
      </c>
      <c r="C52" s="830">
        <v>7697335.1399999997</v>
      </c>
      <c r="D52" s="129">
        <v>8107794.7699999996</v>
      </c>
      <c r="E52" s="129">
        <v>7487250.5599999968</v>
      </c>
      <c r="F52" s="129">
        <v>6291297.9400000032</v>
      </c>
      <c r="G52" s="129">
        <v>5464376.9050000031</v>
      </c>
      <c r="H52" s="129">
        <v>4914261.9200000018</v>
      </c>
      <c r="I52" s="129">
        <v>5899078.6200000001</v>
      </c>
      <c r="J52" s="129">
        <v>6594814.7600000054</v>
      </c>
      <c r="K52" s="129">
        <v>5889135.4700000025</v>
      </c>
      <c r="L52" s="129">
        <v>5504976.8000000026</v>
      </c>
      <c r="M52" s="129">
        <v>5157987.66</v>
      </c>
      <c r="N52" s="831">
        <v>5899471.1900000013</v>
      </c>
      <c r="O52" s="832">
        <v>8555521.2700000051</v>
      </c>
      <c r="P52" s="834">
        <v>9933019.0700000003</v>
      </c>
      <c r="Q52" s="129">
        <v>9323258.2700000014</v>
      </c>
      <c r="R52" s="129">
        <v>9322019.9100000095</v>
      </c>
      <c r="S52" s="129">
        <v>8346700.820000004</v>
      </c>
      <c r="T52" s="834">
        <v>8336570.9399999995</v>
      </c>
      <c r="U52" s="129">
        <v>10909129.800000006</v>
      </c>
      <c r="V52" s="832">
        <v>13412831.210000001</v>
      </c>
      <c r="W52" s="832">
        <v>10863076.019999994</v>
      </c>
      <c r="X52" s="92">
        <v>8696808.0999999978</v>
      </c>
      <c r="Y52" s="151">
        <v>8541789.2400000021</v>
      </c>
      <c r="Z52" s="276">
        <v>10034681.65000001</v>
      </c>
      <c r="AA52" s="276">
        <v>11528670</v>
      </c>
      <c r="AB52" s="276">
        <v>11243326.849999996</v>
      </c>
      <c r="AC52" s="276">
        <v>9905958.9600000139</v>
      </c>
      <c r="AD52" s="834">
        <v>9183861.4100000076</v>
      </c>
      <c r="AE52" s="276">
        <v>7935667.9800000023</v>
      </c>
      <c r="AF52" s="834">
        <v>8341270.9200000018</v>
      </c>
      <c r="AG52" s="276">
        <v>8762222.1500000022</v>
      </c>
      <c r="AH52" s="276">
        <v>8655415.8200000077</v>
      </c>
      <c r="AI52" s="834">
        <v>9357319.4200000055</v>
      </c>
      <c r="AJ52" s="276">
        <v>6842868.8099999968</v>
      </c>
      <c r="AK52" s="835">
        <v>6401450.8599999938</v>
      </c>
      <c r="AL52" s="276">
        <v>7405396.8600000087</v>
      </c>
      <c r="AM52" s="276">
        <v>8685921.8900000006</v>
      </c>
      <c r="AN52" s="276">
        <v>10270628.610000003</v>
      </c>
      <c r="AO52" s="276">
        <v>10310026.069999985</v>
      </c>
      <c r="AP52" s="276">
        <v>8410236.8399999999</v>
      </c>
      <c r="AQ52" s="834">
        <v>6280686.2900000066</v>
      </c>
      <c r="AR52" s="276">
        <v>6587998.3700000085</v>
      </c>
      <c r="AS52" s="276">
        <v>8321026.4399999995</v>
      </c>
      <c r="AT52" s="276">
        <v>11221880.069999989</v>
      </c>
      <c r="AU52" s="276">
        <v>10177067.329999983</v>
      </c>
      <c r="AV52" s="276">
        <v>7682216</v>
      </c>
      <c r="AW52" s="272">
        <v>8092110</v>
      </c>
      <c r="AX52" s="273">
        <v>10124289</v>
      </c>
      <c r="AY52" s="273">
        <v>11671584</v>
      </c>
      <c r="AZ52" s="273">
        <v>11767398.380000006</v>
      </c>
      <c r="BA52" s="273">
        <v>11459040.049999997</v>
      </c>
      <c r="BB52" s="273">
        <v>9677403.1599999964</v>
      </c>
      <c r="BC52" s="273">
        <v>7817566.5099999961</v>
      </c>
      <c r="BD52" s="273">
        <v>7861054.8400000166</v>
      </c>
      <c r="BE52" s="273">
        <v>9440438.8200000003</v>
      </c>
      <c r="BF52" s="273">
        <v>10283668.889999986</v>
      </c>
      <c r="BG52" s="273">
        <v>10064616.669999994</v>
      </c>
      <c r="BH52" s="654">
        <v>7955714.5799999908</v>
      </c>
      <c r="BI52" s="273">
        <v>7627340.5800000038</v>
      </c>
      <c r="BJ52" s="273">
        <v>8966597.7399999984</v>
      </c>
      <c r="BK52" s="273">
        <v>10493944.079999991</v>
      </c>
      <c r="BL52" s="273">
        <v>11684478.889999997</v>
      </c>
      <c r="BM52" s="273">
        <v>12944709.530000005</v>
      </c>
      <c r="BN52" s="273">
        <v>12356742.16</v>
      </c>
      <c r="BO52" s="273">
        <v>11083972.33</v>
      </c>
      <c r="BP52" s="273">
        <v>12764810.689999999</v>
      </c>
      <c r="BQ52" s="273">
        <v>17724447.989999998</v>
      </c>
      <c r="BR52" s="219">
        <v>17939171.25</v>
      </c>
      <c r="BS52" s="219"/>
      <c r="BT52" s="219"/>
      <c r="BU52" s="164">
        <f t="shared" ref="BU52:CD57" si="27">O52-C52</f>
        <v>858186.13000000548</v>
      </c>
      <c r="BV52" s="68">
        <f t="shared" si="27"/>
        <v>1825224.3000000007</v>
      </c>
      <c r="BW52" s="68">
        <f t="shared" si="27"/>
        <v>1836007.7100000046</v>
      </c>
      <c r="BX52" s="68">
        <f t="shared" si="27"/>
        <v>3030721.9700000063</v>
      </c>
      <c r="BY52" s="68">
        <f t="shared" si="27"/>
        <v>2882323.915000001</v>
      </c>
      <c r="BZ52" s="68">
        <f t="shared" si="27"/>
        <v>3422309.0199999977</v>
      </c>
      <c r="CA52" s="68">
        <f t="shared" si="27"/>
        <v>5010051.1800000062</v>
      </c>
      <c r="CB52" s="68">
        <f t="shared" si="27"/>
        <v>6818016.4499999955</v>
      </c>
      <c r="CC52" s="68">
        <f t="shared" si="27"/>
        <v>4973940.5499999914</v>
      </c>
      <c r="CD52" s="74">
        <f t="shared" si="27"/>
        <v>3191831.2999999952</v>
      </c>
    </row>
    <row r="53" spans="1:82" x14ac:dyDescent="0.25">
      <c r="A53" s="4"/>
      <c r="B53" s="61" t="s">
        <v>42</v>
      </c>
      <c r="C53" s="830">
        <v>3550863.120000001</v>
      </c>
      <c r="D53" s="129">
        <v>3361090.2999999989</v>
      </c>
      <c r="E53" s="129">
        <v>3131265.6400000034</v>
      </c>
      <c r="F53" s="129">
        <v>2562889.5099999998</v>
      </c>
      <c r="G53" s="129">
        <v>2269231.7000000002</v>
      </c>
      <c r="H53" s="129">
        <v>2068567.0200000019</v>
      </c>
      <c r="I53" s="129">
        <v>2641297.2400000021</v>
      </c>
      <c r="J53" s="129">
        <v>2764144.8599999994</v>
      </c>
      <c r="K53" s="129">
        <v>2484541.959999999</v>
      </c>
      <c r="L53" s="129">
        <v>2230758.94</v>
      </c>
      <c r="M53" s="129">
        <v>2452614.3800000022</v>
      </c>
      <c r="N53" s="831">
        <v>2750473.0600000015</v>
      </c>
      <c r="O53" s="832">
        <v>3233566.9700000016</v>
      </c>
      <c r="P53" s="834">
        <v>3092523.879999998</v>
      </c>
      <c r="Q53" s="129">
        <v>2784457.1600000011</v>
      </c>
      <c r="R53" s="129">
        <v>2635729.3000000003</v>
      </c>
      <c r="S53" s="129">
        <v>2524322.3299999991</v>
      </c>
      <c r="T53" s="834">
        <v>2484801.2600000012</v>
      </c>
      <c r="U53" s="129">
        <v>3150540.9800000004</v>
      </c>
      <c r="V53" s="832">
        <v>3682294.0099999951</v>
      </c>
      <c r="W53" s="832">
        <v>3056004.7900000028</v>
      </c>
      <c r="X53" s="92">
        <v>2491794.88</v>
      </c>
      <c r="Y53" s="151">
        <v>2464120.6899999995</v>
      </c>
      <c r="Z53" s="276">
        <v>2841541.4499999993</v>
      </c>
      <c r="AA53" s="276">
        <v>3330349</v>
      </c>
      <c r="AB53" s="276">
        <v>3298536.9000000022</v>
      </c>
      <c r="AC53" s="276">
        <v>3016211.919999999</v>
      </c>
      <c r="AD53" s="834">
        <v>2819466.6399999969</v>
      </c>
      <c r="AE53" s="276">
        <v>2524884.5499999989</v>
      </c>
      <c r="AF53" s="834">
        <v>2777755.8499999987</v>
      </c>
      <c r="AG53" s="276">
        <v>3170256.0600000033</v>
      </c>
      <c r="AH53" s="276">
        <v>3209365.5000000019</v>
      </c>
      <c r="AI53" s="834">
        <v>3438276.2500000005</v>
      </c>
      <c r="AJ53" s="276">
        <v>2554512.4499999974</v>
      </c>
      <c r="AK53" s="835">
        <v>2468895.7799999961</v>
      </c>
      <c r="AL53" s="276">
        <v>2904750.6599999964</v>
      </c>
      <c r="AM53" s="276">
        <v>3418378.7500000028</v>
      </c>
      <c r="AN53" s="276">
        <v>4010975.7799999989</v>
      </c>
      <c r="AO53" s="276">
        <v>3543093.8499999922</v>
      </c>
      <c r="AP53" s="276">
        <v>3149835.8500000047</v>
      </c>
      <c r="AQ53" s="834">
        <v>2552290.209999999</v>
      </c>
      <c r="AR53" s="276">
        <v>2666528.8899999969</v>
      </c>
      <c r="AS53" s="276">
        <v>3267193.2199999988</v>
      </c>
      <c r="AT53" s="276">
        <v>4428222.0499999914</v>
      </c>
      <c r="AU53" s="276">
        <v>4025665.5100000012</v>
      </c>
      <c r="AV53" s="276">
        <v>3156466</v>
      </c>
      <c r="AW53" s="272">
        <v>3162723</v>
      </c>
      <c r="AX53" s="273">
        <v>3996035</v>
      </c>
      <c r="AY53" s="273">
        <v>4891277</v>
      </c>
      <c r="AZ53" s="273">
        <v>4682610.3999999939</v>
      </c>
      <c r="BA53" s="273">
        <v>4414279.0099999914</v>
      </c>
      <c r="BB53" s="273">
        <v>3980633.180000002</v>
      </c>
      <c r="BC53" s="273">
        <v>3250315.4599999962</v>
      </c>
      <c r="BD53" s="273">
        <v>3091207.499999987</v>
      </c>
      <c r="BE53" s="273">
        <v>3755716.1199999903</v>
      </c>
      <c r="BF53" s="273">
        <v>4314029.7399999965</v>
      </c>
      <c r="BG53" s="273">
        <v>4146552.7500000037</v>
      </c>
      <c r="BH53" s="654">
        <v>3424116.4300000076</v>
      </c>
      <c r="BI53" s="273">
        <v>3402019.1500000013</v>
      </c>
      <c r="BJ53" s="273">
        <v>4003865.2799999919</v>
      </c>
      <c r="BK53" s="273">
        <v>4917394.6899999883</v>
      </c>
      <c r="BL53" s="273">
        <v>5144488.9699999969</v>
      </c>
      <c r="BM53" s="273">
        <v>4992008.8099999996</v>
      </c>
      <c r="BN53" s="273">
        <v>4496880.01</v>
      </c>
      <c r="BO53" s="273">
        <v>4488233.3</v>
      </c>
      <c r="BP53" s="273">
        <v>3318012.66</v>
      </c>
      <c r="BQ53" s="273">
        <v>4793771.8899999997</v>
      </c>
      <c r="BR53" s="219">
        <v>6131748.9400000004</v>
      </c>
      <c r="BS53" s="219"/>
      <c r="BT53" s="219"/>
      <c r="BU53" s="164">
        <f t="shared" si="27"/>
        <v>-317296.14999999944</v>
      </c>
      <c r="BV53" s="68">
        <f t="shared" si="27"/>
        <v>-268566.42000000086</v>
      </c>
      <c r="BW53" s="68">
        <f t="shared" si="27"/>
        <v>-346808.48000000231</v>
      </c>
      <c r="BX53" s="68">
        <f t="shared" si="27"/>
        <v>72839.790000000503</v>
      </c>
      <c r="BY53" s="68">
        <f t="shared" si="27"/>
        <v>255090.62999999896</v>
      </c>
      <c r="BZ53" s="68">
        <f t="shared" si="27"/>
        <v>416234.23999999929</v>
      </c>
      <c r="CA53" s="68">
        <f t="shared" si="27"/>
        <v>509243.73999999836</v>
      </c>
      <c r="CB53" s="68">
        <f t="shared" si="27"/>
        <v>918149.14999999572</v>
      </c>
      <c r="CC53" s="68">
        <f t="shared" si="27"/>
        <v>571462.8300000038</v>
      </c>
      <c r="CD53" s="74">
        <f t="shared" si="27"/>
        <v>261035.93999999994</v>
      </c>
    </row>
    <row r="54" spans="1:82" x14ac:dyDescent="0.25">
      <c r="A54" s="4"/>
      <c r="B54" s="61" t="s">
        <v>57</v>
      </c>
      <c r="C54" s="830">
        <v>5615088.4800000004</v>
      </c>
      <c r="D54" s="129">
        <v>5494099.3800000008</v>
      </c>
      <c r="E54" s="129">
        <v>4889281.5499999989</v>
      </c>
      <c r="F54" s="129">
        <v>4648698.1099999994</v>
      </c>
      <c r="G54" s="129">
        <v>4048898.0600000005</v>
      </c>
      <c r="H54" s="129">
        <v>4994897.32</v>
      </c>
      <c r="I54" s="129">
        <v>5221296.4000000004</v>
      </c>
      <c r="J54" s="129">
        <v>5516350.9999999991</v>
      </c>
      <c r="K54" s="129">
        <v>5750872.04</v>
      </c>
      <c r="L54" s="129">
        <v>4781058.709999999</v>
      </c>
      <c r="M54" s="129">
        <v>3843612.6399999992</v>
      </c>
      <c r="N54" s="831">
        <v>3954258.330000001</v>
      </c>
      <c r="O54" s="832">
        <v>5905167.5600000024</v>
      </c>
      <c r="P54" s="834">
        <v>11504100.359999999</v>
      </c>
      <c r="Q54" s="129">
        <v>11225308.470000001</v>
      </c>
      <c r="R54" s="129">
        <v>8062506.0499999989</v>
      </c>
      <c r="S54" s="129">
        <v>6368409.6599999983</v>
      </c>
      <c r="T54" s="834">
        <v>7699031.0300000021</v>
      </c>
      <c r="U54" s="129">
        <v>9149949.2100000028</v>
      </c>
      <c r="V54" s="832">
        <v>9251624.0199999996</v>
      </c>
      <c r="W54" s="832">
        <v>7836683.3900000025</v>
      </c>
      <c r="X54" s="92">
        <v>6407790.1400000034</v>
      </c>
      <c r="Y54" s="151">
        <v>5588116.3900000025</v>
      </c>
      <c r="Z54" s="276">
        <v>6308665.2400000002</v>
      </c>
      <c r="AA54" s="276">
        <v>5491219</v>
      </c>
      <c r="AB54" s="276">
        <v>5639816.5699999984</v>
      </c>
      <c r="AC54" s="276">
        <v>5096841.830000001</v>
      </c>
      <c r="AD54" s="834">
        <v>4838448.3400000008</v>
      </c>
      <c r="AE54" s="276">
        <v>4271652.6199999992</v>
      </c>
      <c r="AF54" s="834">
        <v>5382777.6399999987</v>
      </c>
      <c r="AG54" s="276">
        <v>7246356.3699999992</v>
      </c>
      <c r="AH54" s="276">
        <v>7079705.4999999981</v>
      </c>
      <c r="AI54" s="834">
        <v>8542290.6699999999</v>
      </c>
      <c r="AJ54" s="276">
        <v>7304345.0799999991</v>
      </c>
      <c r="AK54" s="835">
        <v>6336719.6500000004</v>
      </c>
      <c r="AL54" s="276">
        <v>6598935.0900000017</v>
      </c>
      <c r="AM54" s="276">
        <v>6859957.370000002</v>
      </c>
      <c r="AN54" s="276">
        <v>6828555.959999999</v>
      </c>
      <c r="AO54" s="276">
        <v>6748062.0500000007</v>
      </c>
      <c r="AP54" s="276">
        <v>5196300.7500000009</v>
      </c>
      <c r="AQ54" s="834">
        <v>5121922.4300000006</v>
      </c>
      <c r="AR54" s="276">
        <v>5976667.9699999997</v>
      </c>
      <c r="AS54" s="276">
        <v>7374488.8899999978</v>
      </c>
      <c r="AT54" s="276">
        <v>8319812.25</v>
      </c>
      <c r="AU54" s="276">
        <v>8407954.3099999968</v>
      </c>
      <c r="AV54" s="276">
        <v>6029533</v>
      </c>
      <c r="AW54" s="272">
        <v>5729665</v>
      </c>
      <c r="AX54" s="273">
        <v>6452515</v>
      </c>
      <c r="AY54" s="273">
        <v>7518469</v>
      </c>
      <c r="AZ54" s="273">
        <v>7314830.6200000029</v>
      </c>
      <c r="BA54" s="273">
        <v>6742803.0100000016</v>
      </c>
      <c r="BB54" s="273">
        <v>5962227.1700000009</v>
      </c>
      <c r="BC54" s="273">
        <v>5928693.1600000011</v>
      </c>
      <c r="BD54" s="273">
        <v>5909334.209999999</v>
      </c>
      <c r="BE54" s="273">
        <v>7511301.6500000004</v>
      </c>
      <c r="BF54" s="273">
        <v>7830148.1100000003</v>
      </c>
      <c r="BG54" s="273">
        <v>8037325.6000000006</v>
      </c>
      <c r="BH54" s="654">
        <v>6836618.9300000016</v>
      </c>
      <c r="BI54" s="273">
        <v>6615594.2600000007</v>
      </c>
      <c r="BJ54" s="273">
        <v>6870036.7500000037</v>
      </c>
      <c r="BK54" s="273">
        <v>7509457.1800000053</v>
      </c>
      <c r="BL54" s="273">
        <v>8186516.9400000004</v>
      </c>
      <c r="BM54" s="273">
        <v>8592746.459999999</v>
      </c>
      <c r="BN54" s="273">
        <v>6046755.0800000001</v>
      </c>
      <c r="BO54" s="273">
        <v>6786384.0899999999</v>
      </c>
      <c r="BP54" s="273">
        <v>6369540.5800000001</v>
      </c>
      <c r="BQ54" s="273">
        <v>8018898.1500000004</v>
      </c>
      <c r="BR54" s="219">
        <v>8461033.1699999999</v>
      </c>
      <c r="BS54" s="219"/>
      <c r="BT54" s="219"/>
      <c r="BU54" s="164">
        <f t="shared" si="27"/>
        <v>290079.08000000194</v>
      </c>
      <c r="BV54" s="68">
        <f t="shared" si="27"/>
        <v>6010000.9799999986</v>
      </c>
      <c r="BW54" s="68">
        <f t="shared" si="27"/>
        <v>6336026.9200000018</v>
      </c>
      <c r="BX54" s="68">
        <f t="shared" si="27"/>
        <v>3413807.9399999995</v>
      </c>
      <c r="BY54" s="68">
        <f t="shared" si="27"/>
        <v>2319511.5999999978</v>
      </c>
      <c r="BZ54" s="68">
        <f t="shared" si="27"/>
        <v>2704133.7100000018</v>
      </c>
      <c r="CA54" s="68">
        <f t="shared" si="27"/>
        <v>3928652.8100000024</v>
      </c>
      <c r="CB54" s="68">
        <f t="shared" si="27"/>
        <v>3735273.0200000005</v>
      </c>
      <c r="CC54" s="68">
        <f t="shared" si="27"/>
        <v>2085811.3500000024</v>
      </c>
      <c r="CD54" s="74">
        <f t="shared" si="27"/>
        <v>1626731.4300000044</v>
      </c>
    </row>
    <row r="55" spans="1:82" x14ac:dyDescent="0.25">
      <c r="A55" s="4"/>
      <c r="B55" s="61" t="s">
        <v>58</v>
      </c>
      <c r="C55" s="830">
        <v>0</v>
      </c>
      <c r="D55" s="129">
        <v>0</v>
      </c>
      <c r="E55" s="129">
        <v>0</v>
      </c>
      <c r="F55" s="129">
        <v>0</v>
      </c>
      <c r="G55" s="129">
        <v>0</v>
      </c>
      <c r="H55" s="129">
        <v>0</v>
      </c>
      <c r="I55" s="129">
        <v>0</v>
      </c>
      <c r="J55" s="129">
        <v>0</v>
      </c>
      <c r="K55" s="129">
        <v>0</v>
      </c>
      <c r="L55" s="129">
        <v>0</v>
      </c>
      <c r="M55" s="129">
        <v>0</v>
      </c>
      <c r="N55" s="831">
        <v>0</v>
      </c>
      <c r="O55" s="832">
        <v>0</v>
      </c>
      <c r="P55" s="129">
        <v>0</v>
      </c>
      <c r="Q55" s="129">
        <v>0</v>
      </c>
      <c r="R55" s="129">
        <v>0</v>
      </c>
      <c r="S55" s="129">
        <v>0</v>
      </c>
      <c r="T55" s="834">
        <v>0</v>
      </c>
      <c r="U55" s="129">
        <v>0</v>
      </c>
      <c r="V55" s="832">
        <v>0</v>
      </c>
      <c r="W55" s="832">
        <v>0</v>
      </c>
      <c r="X55" s="832">
        <v>0</v>
      </c>
      <c r="Y55" s="830">
        <v>0</v>
      </c>
      <c r="Z55" s="276">
        <v>0</v>
      </c>
      <c r="AA55" s="276">
        <v>0</v>
      </c>
      <c r="AB55" s="276">
        <v>0</v>
      </c>
      <c r="AC55" s="276">
        <v>0</v>
      </c>
      <c r="AD55" s="834">
        <v>0</v>
      </c>
      <c r="AE55" s="276">
        <v>0</v>
      </c>
      <c r="AF55" s="834">
        <v>0</v>
      </c>
      <c r="AG55" s="276">
        <v>0</v>
      </c>
      <c r="AH55" s="276">
        <v>0</v>
      </c>
      <c r="AI55" s="834">
        <v>0</v>
      </c>
      <c r="AJ55" s="276">
        <v>0</v>
      </c>
      <c r="AK55" s="835">
        <v>0</v>
      </c>
      <c r="AL55" s="276">
        <v>0</v>
      </c>
      <c r="AM55" s="276">
        <v>0</v>
      </c>
      <c r="AN55" s="276">
        <v>0</v>
      </c>
      <c r="AO55" s="276">
        <v>0</v>
      </c>
      <c r="AP55" s="276">
        <v>0</v>
      </c>
      <c r="AQ55" s="834">
        <v>0</v>
      </c>
      <c r="AR55" s="276">
        <v>0</v>
      </c>
      <c r="AS55" s="276">
        <v>0</v>
      </c>
      <c r="AT55" s="276">
        <v>0</v>
      </c>
      <c r="AU55" s="276">
        <v>0</v>
      </c>
      <c r="AV55" s="276" t="s">
        <v>68</v>
      </c>
      <c r="AW55" s="272" t="s">
        <v>68</v>
      </c>
      <c r="AX55" s="273" t="s">
        <v>68</v>
      </c>
      <c r="AY55" s="273" t="s">
        <v>68</v>
      </c>
      <c r="AZ55" s="273">
        <v>0</v>
      </c>
      <c r="BA55" s="273">
        <v>0</v>
      </c>
      <c r="BB55" s="273">
        <v>0</v>
      </c>
      <c r="BC55" s="273">
        <v>0</v>
      </c>
      <c r="BD55" s="273">
        <v>0</v>
      </c>
      <c r="BE55" s="273">
        <v>0</v>
      </c>
      <c r="BF55" s="273">
        <v>0</v>
      </c>
      <c r="BG55" s="273">
        <v>0</v>
      </c>
      <c r="BH55" s="654">
        <v>0</v>
      </c>
      <c r="BI55" s="273">
        <v>0</v>
      </c>
      <c r="BJ55" s="273">
        <v>0</v>
      </c>
      <c r="BK55" s="273">
        <v>0</v>
      </c>
      <c r="BL55" s="273">
        <v>0</v>
      </c>
      <c r="BM55" s="273">
        <v>0</v>
      </c>
      <c r="BN55" s="273">
        <v>3925717.59</v>
      </c>
      <c r="BO55" s="273">
        <v>4858857.66</v>
      </c>
      <c r="BP55" s="273">
        <v>5997446.4700000007</v>
      </c>
      <c r="BQ55" s="273">
        <v>7531436.6899999995</v>
      </c>
      <c r="BR55" s="219">
        <v>7254894.9100000001</v>
      </c>
      <c r="BS55" s="219"/>
      <c r="BT55" s="219"/>
      <c r="BU55" s="164">
        <f t="shared" si="27"/>
        <v>0</v>
      </c>
      <c r="BV55" s="68">
        <f t="shared" si="27"/>
        <v>0</v>
      </c>
      <c r="BW55" s="68">
        <f t="shared" si="27"/>
        <v>0</v>
      </c>
      <c r="BX55" s="68">
        <f t="shared" si="27"/>
        <v>0</v>
      </c>
      <c r="BY55" s="68">
        <f t="shared" si="27"/>
        <v>0</v>
      </c>
      <c r="BZ55" s="68">
        <f t="shared" si="27"/>
        <v>0</v>
      </c>
      <c r="CA55" s="68">
        <f t="shared" si="27"/>
        <v>0</v>
      </c>
      <c r="CB55" s="68">
        <f t="shared" si="27"/>
        <v>0</v>
      </c>
      <c r="CC55" s="68">
        <f t="shared" si="27"/>
        <v>0</v>
      </c>
      <c r="CD55" s="74">
        <f t="shared" si="27"/>
        <v>0</v>
      </c>
    </row>
    <row r="56" spans="1:82" x14ac:dyDescent="0.25">
      <c r="A56" s="4"/>
      <c r="B56" s="61" t="s">
        <v>59</v>
      </c>
      <c r="C56" s="830">
        <v>0</v>
      </c>
      <c r="D56" s="129">
        <v>0</v>
      </c>
      <c r="E56" s="129">
        <v>0</v>
      </c>
      <c r="F56" s="129">
        <v>0</v>
      </c>
      <c r="G56" s="129">
        <v>0</v>
      </c>
      <c r="H56" s="129">
        <v>0</v>
      </c>
      <c r="I56" s="129">
        <v>0</v>
      </c>
      <c r="J56" s="129">
        <v>0</v>
      </c>
      <c r="K56" s="129">
        <v>0</v>
      </c>
      <c r="L56" s="129">
        <v>0</v>
      </c>
      <c r="M56" s="129">
        <v>0</v>
      </c>
      <c r="N56" s="831">
        <v>0</v>
      </c>
      <c r="O56" s="832">
        <v>0</v>
      </c>
      <c r="P56" s="129">
        <v>0</v>
      </c>
      <c r="Q56" s="129">
        <v>0</v>
      </c>
      <c r="R56" s="129">
        <v>0</v>
      </c>
      <c r="S56" s="129">
        <v>0</v>
      </c>
      <c r="T56" s="834">
        <v>0</v>
      </c>
      <c r="U56" s="129">
        <v>0</v>
      </c>
      <c r="V56" s="832">
        <v>0</v>
      </c>
      <c r="W56" s="832">
        <v>0</v>
      </c>
      <c r="X56" s="832">
        <v>0</v>
      </c>
      <c r="Y56" s="830">
        <v>0</v>
      </c>
      <c r="Z56" s="276">
        <v>0</v>
      </c>
      <c r="AA56" s="276">
        <v>0</v>
      </c>
      <c r="AB56" s="276">
        <v>0</v>
      </c>
      <c r="AC56" s="276">
        <v>0</v>
      </c>
      <c r="AD56" s="834">
        <v>0</v>
      </c>
      <c r="AE56" s="276">
        <v>0</v>
      </c>
      <c r="AF56" s="834">
        <v>0</v>
      </c>
      <c r="AG56" s="276">
        <v>0</v>
      </c>
      <c r="AH56" s="276">
        <v>0</v>
      </c>
      <c r="AI56" s="834">
        <v>0</v>
      </c>
      <c r="AJ56" s="276">
        <v>0</v>
      </c>
      <c r="AK56" s="835">
        <v>0</v>
      </c>
      <c r="AL56" s="276">
        <v>0</v>
      </c>
      <c r="AM56" s="276">
        <v>0</v>
      </c>
      <c r="AN56" s="276">
        <v>0</v>
      </c>
      <c r="AO56" s="276">
        <v>0</v>
      </c>
      <c r="AP56" s="276">
        <v>0</v>
      </c>
      <c r="AQ56" s="834">
        <v>0</v>
      </c>
      <c r="AR56" s="276">
        <v>0</v>
      </c>
      <c r="AS56" s="276">
        <v>0</v>
      </c>
      <c r="AT56" s="276">
        <v>0</v>
      </c>
      <c r="AU56" s="276">
        <v>0</v>
      </c>
      <c r="AV56" s="276" t="s">
        <v>68</v>
      </c>
      <c r="AW56" s="272" t="s">
        <v>68</v>
      </c>
      <c r="AX56" s="273" t="s">
        <v>68</v>
      </c>
      <c r="AY56" s="273" t="s">
        <v>68</v>
      </c>
      <c r="AZ56" s="273">
        <v>0</v>
      </c>
      <c r="BA56" s="273">
        <v>0</v>
      </c>
      <c r="BB56" s="273">
        <v>0</v>
      </c>
      <c r="BC56" s="273">
        <v>0</v>
      </c>
      <c r="BD56" s="273">
        <v>0</v>
      </c>
      <c r="BE56" s="273">
        <v>0</v>
      </c>
      <c r="BF56" s="273">
        <v>0</v>
      </c>
      <c r="BG56" s="273">
        <v>0</v>
      </c>
      <c r="BH56" s="654">
        <v>0</v>
      </c>
      <c r="BI56" s="273">
        <v>0</v>
      </c>
      <c r="BJ56" s="273">
        <v>0</v>
      </c>
      <c r="BK56" s="273">
        <v>0</v>
      </c>
      <c r="BL56" s="273">
        <v>0</v>
      </c>
      <c r="BM56" s="273">
        <v>0</v>
      </c>
      <c r="BN56" s="273">
        <v>92850.67</v>
      </c>
      <c r="BO56" s="273">
        <v>183842.88</v>
      </c>
      <c r="BP56" s="273">
        <v>264909.82</v>
      </c>
      <c r="BQ56" s="273">
        <v>218621.81</v>
      </c>
      <c r="BR56" s="219">
        <v>198758.09</v>
      </c>
      <c r="BS56" s="219"/>
      <c r="BT56" s="219"/>
      <c r="BU56" s="164">
        <f t="shared" si="27"/>
        <v>0</v>
      </c>
      <c r="BV56" s="68">
        <f t="shared" si="27"/>
        <v>0</v>
      </c>
      <c r="BW56" s="68">
        <f t="shared" si="27"/>
        <v>0</v>
      </c>
      <c r="BX56" s="68">
        <f t="shared" si="27"/>
        <v>0</v>
      </c>
      <c r="BY56" s="68">
        <f t="shared" si="27"/>
        <v>0</v>
      </c>
      <c r="BZ56" s="68">
        <f t="shared" si="27"/>
        <v>0</v>
      </c>
      <c r="CA56" s="68">
        <f t="shared" si="27"/>
        <v>0</v>
      </c>
      <c r="CB56" s="68">
        <f t="shared" si="27"/>
        <v>0</v>
      </c>
      <c r="CC56" s="68">
        <f t="shared" si="27"/>
        <v>0</v>
      </c>
      <c r="CD56" s="74">
        <f t="shared" si="27"/>
        <v>0</v>
      </c>
    </row>
    <row r="57" spans="1:82" x14ac:dyDescent="0.25">
      <c r="A57" s="4"/>
      <c r="B57" s="61" t="s">
        <v>46</v>
      </c>
      <c r="C57" s="836">
        <v>16863286.740000002</v>
      </c>
      <c r="D57" s="130">
        <v>16962984.449999999</v>
      </c>
      <c r="E57" s="130">
        <v>15507797.749999998</v>
      </c>
      <c r="F57" s="130">
        <v>13502885.560000002</v>
      </c>
      <c r="G57" s="130">
        <v>11782506.665000003</v>
      </c>
      <c r="H57" s="130">
        <v>11977726.260000004</v>
      </c>
      <c r="I57" s="130">
        <v>13761672.260000004</v>
      </c>
      <c r="J57" s="130">
        <v>14875310.620000005</v>
      </c>
      <c r="K57" s="130">
        <v>14124549.470000003</v>
      </c>
      <c r="L57" s="130">
        <v>12516794.450000001</v>
      </c>
      <c r="M57" s="130">
        <v>11454214.680000002</v>
      </c>
      <c r="N57" s="837">
        <v>12604202.580000006</v>
      </c>
      <c r="O57" s="838">
        <v>17694255.800000008</v>
      </c>
      <c r="P57" s="130">
        <v>24529643.309999999</v>
      </c>
      <c r="Q57" s="130">
        <v>23333023.900000006</v>
      </c>
      <c r="R57" s="130">
        <v>20020255.260000009</v>
      </c>
      <c r="S57" s="130">
        <v>17239432.810000002</v>
      </c>
      <c r="T57" s="839">
        <f>SUM(T52:T56)</f>
        <v>18520403.230000004</v>
      </c>
      <c r="U57" s="130">
        <v>23209619.99000001</v>
      </c>
      <c r="V57" s="838">
        <v>26346749.239999995</v>
      </c>
      <c r="W57" s="838">
        <v>21755764.199999999</v>
      </c>
      <c r="X57" s="92">
        <v>17596393.120000001</v>
      </c>
      <c r="Y57" s="151">
        <v>16594026.320000004</v>
      </c>
      <c r="Z57" s="271">
        <f>SUM(Z52:Z56)</f>
        <v>19184888.340000011</v>
      </c>
      <c r="AA57" s="271">
        <v>20350238</v>
      </c>
      <c r="AB57" s="271">
        <v>20181680.319999997</v>
      </c>
      <c r="AC57" s="271">
        <v>18019012.710000016</v>
      </c>
      <c r="AD57" s="839">
        <f>SUM(AD52:AD56)</f>
        <v>16841776.390000004</v>
      </c>
      <c r="AE57" s="271">
        <v>14732205.15</v>
      </c>
      <c r="AF57" s="839">
        <f>SUM(AF52:AF56)</f>
        <v>16501804.409999998</v>
      </c>
      <c r="AG57" s="271">
        <v>19178834.580000006</v>
      </c>
      <c r="AH57" s="271">
        <v>18944486.820000008</v>
      </c>
      <c r="AI57" s="839">
        <f t="shared" ref="AI57" si="28">SUM(AI52:AI56)</f>
        <v>21337886.340000004</v>
      </c>
      <c r="AJ57" s="271">
        <v>16701726.339999992</v>
      </c>
      <c r="AK57" s="840">
        <v>15207066.28999999</v>
      </c>
      <c r="AL57" s="271">
        <v>16909082.610000007</v>
      </c>
      <c r="AM57" s="271">
        <f t="shared" ref="AM57" si="29">SUM(AM52:AM56)</f>
        <v>18964258.010000005</v>
      </c>
      <c r="AN57" s="271">
        <v>21110160.350000001</v>
      </c>
      <c r="AO57" s="271">
        <v>20601181.969999976</v>
      </c>
      <c r="AP57" s="271">
        <v>16756373.440000005</v>
      </c>
      <c r="AQ57" s="839">
        <f t="shared" ref="AQ57" si="30">SUM(AQ52:AQ56)</f>
        <v>13954898.930000007</v>
      </c>
      <c r="AR57" s="271">
        <v>15231195.230000004</v>
      </c>
      <c r="AS57" s="271">
        <v>18962708.549999997</v>
      </c>
      <c r="AT57" s="271">
        <v>23969914.369999982</v>
      </c>
      <c r="AU57" s="271">
        <v>22610687.149999984</v>
      </c>
      <c r="AV57" s="271">
        <v>16868214</v>
      </c>
      <c r="AW57" s="272">
        <v>16984499</v>
      </c>
      <c r="AX57" s="273">
        <v>20572839</v>
      </c>
      <c r="AY57" s="273">
        <v>24081330</v>
      </c>
      <c r="AZ57" s="273">
        <v>23764839.400000006</v>
      </c>
      <c r="BA57" s="273">
        <v>22616122.069999989</v>
      </c>
      <c r="BB57" s="273">
        <v>19620263.509999998</v>
      </c>
      <c r="BC57" s="273">
        <v>16996575.129999992</v>
      </c>
      <c r="BD57" s="273">
        <v>16861596.550000004</v>
      </c>
      <c r="BE57" s="273">
        <v>20707456.589999989</v>
      </c>
      <c r="BF57" s="273">
        <v>22427846.739999983</v>
      </c>
      <c r="BG57" s="273">
        <v>22248495.02</v>
      </c>
      <c r="BH57" s="654">
        <v>18216449.939999998</v>
      </c>
      <c r="BI57" s="273">
        <v>17644953.990000006</v>
      </c>
      <c r="BJ57" s="273">
        <v>19840499.769999996</v>
      </c>
      <c r="BK57" s="273">
        <v>22920795.949999984</v>
      </c>
      <c r="BL57" s="273">
        <v>25015484.799999993</v>
      </c>
      <c r="BM57" s="273">
        <v>26529464.800000004</v>
      </c>
      <c r="BN57" s="273">
        <v>26918945.510000002</v>
      </c>
      <c r="BO57" s="273">
        <v>27401290.259999998</v>
      </c>
      <c r="BP57" s="273">
        <v>28714720.219999999</v>
      </c>
      <c r="BQ57" s="273">
        <v>38287176.530000001</v>
      </c>
      <c r="BR57" s="219">
        <v>39985606.359999999</v>
      </c>
      <c r="BS57" s="219"/>
      <c r="BT57" s="219"/>
      <c r="BU57" s="164">
        <f t="shared" si="27"/>
        <v>830969.06000000611</v>
      </c>
      <c r="BV57" s="68">
        <f t="shared" si="27"/>
        <v>7566658.8599999994</v>
      </c>
      <c r="BW57" s="68">
        <f t="shared" si="27"/>
        <v>7825226.1500000078</v>
      </c>
      <c r="BX57" s="68">
        <f t="shared" si="27"/>
        <v>6517369.7000000067</v>
      </c>
      <c r="BY57" s="68">
        <f t="shared" si="27"/>
        <v>5456926.1449999996</v>
      </c>
      <c r="BZ57" s="68">
        <f t="shared" si="27"/>
        <v>6542676.9700000007</v>
      </c>
      <c r="CA57" s="68">
        <f t="shared" si="27"/>
        <v>9447947.730000006</v>
      </c>
      <c r="CB57" s="68">
        <f t="shared" si="27"/>
        <v>11471438.61999999</v>
      </c>
      <c r="CC57" s="68">
        <f t="shared" si="27"/>
        <v>7631214.7299999967</v>
      </c>
      <c r="CD57" s="74">
        <f t="shared" si="27"/>
        <v>5079598.67</v>
      </c>
    </row>
    <row r="58" spans="1:82" x14ac:dyDescent="0.25">
      <c r="A58" s="4">
        <v>8</v>
      </c>
      <c r="B58" s="79" t="s">
        <v>35</v>
      </c>
      <c r="C58" s="836"/>
      <c r="D58" s="130"/>
      <c r="E58" s="130"/>
      <c r="F58" s="130"/>
      <c r="G58" s="130"/>
      <c r="H58" s="130"/>
      <c r="I58" s="130"/>
      <c r="J58" s="130"/>
      <c r="K58" s="130"/>
      <c r="L58" s="130"/>
      <c r="M58" s="130"/>
      <c r="N58" s="837"/>
      <c r="O58" s="838"/>
      <c r="P58" s="130"/>
      <c r="Q58" s="130"/>
      <c r="R58" s="130"/>
      <c r="S58" s="130"/>
      <c r="T58" s="839"/>
      <c r="U58" s="130"/>
      <c r="V58" s="838"/>
      <c r="W58" s="838"/>
      <c r="X58" s="92"/>
      <c r="Y58" s="151"/>
      <c r="Z58" s="271"/>
      <c r="AA58" s="271"/>
      <c r="AB58" s="271"/>
      <c r="AC58" s="271"/>
      <c r="AD58" s="839"/>
      <c r="AE58" s="271"/>
      <c r="AF58" s="839"/>
      <c r="AG58" s="271"/>
      <c r="AH58" s="271"/>
      <c r="AI58" s="839"/>
      <c r="AJ58" s="271"/>
      <c r="AK58" s="840"/>
      <c r="AL58" s="271"/>
      <c r="AM58" s="271"/>
      <c r="AN58" s="271"/>
      <c r="AO58" s="271"/>
      <c r="AP58" s="271"/>
      <c r="AQ58" s="839"/>
      <c r="AR58" s="271"/>
      <c r="AS58" s="271"/>
      <c r="AT58" s="271"/>
      <c r="AU58" s="271"/>
      <c r="AV58" s="271"/>
      <c r="AW58" s="272"/>
      <c r="AX58" s="273"/>
      <c r="AY58" s="273"/>
      <c r="AZ58" s="273"/>
      <c r="BA58" s="273"/>
      <c r="BB58" s="273"/>
      <c r="BC58" s="273"/>
      <c r="BD58" s="273"/>
      <c r="BE58" s="273"/>
      <c r="BF58" s="273"/>
      <c r="BG58" s="273"/>
      <c r="BH58" s="654"/>
      <c r="BI58" s="273"/>
      <c r="BJ58" s="273"/>
      <c r="BK58" s="273"/>
      <c r="BL58" s="273"/>
      <c r="BM58" s="273"/>
      <c r="BN58" s="273"/>
      <c r="BO58" s="273"/>
      <c r="BP58" s="273"/>
      <c r="BQ58" s="273"/>
      <c r="BR58" s="219"/>
      <c r="BS58" s="219"/>
      <c r="BT58" s="219"/>
      <c r="BU58" s="164"/>
      <c r="BV58" s="68"/>
      <c r="BW58" s="68"/>
      <c r="BX58" s="68"/>
      <c r="BY58" s="68"/>
      <c r="BZ58" s="68"/>
      <c r="CA58" s="68"/>
      <c r="CB58" s="68"/>
      <c r="CC58" s="68"/>
      <c r="CD58" s="74"/>
    </row>
    <row r="59" spans="1:82" x14ac:dyDescent="0.25">
      <c r="A59" s="4"/>
      <c r="B59" s="61" t="s">
        <v>41</v>
      </c>
      <c r="C59" s="830">
        <v>29287826.730000004</v>
      </c>
      <c r="D59" s="129">
        <v>29626138.370000005</v>
      </c>
      <c r="E59" s="129">
        <v>30241221.199999999</v>
      </c>
      <c r="F59" s="129">
        <v>30848462.050000004</v>
      </c>
      <c r="G59" s="129">
        <v>30385759.290000007</v>
      </c>
      <c r="H59" s="129">
        <v>29428118.109999988</v>
      </c>
      <c r="I59" s="129">
        <v>29318368.840000007</v>
      </c>
      <c r="J59" s="129">
        <v>28752873.229999997</v>
      </c>
      <c r="K59" s="129">
        <v>29496587.430000007</v>
      </c>
      <c r="L59" s="129">
        <v>30197772.969999999</v>
      </c>
      <c r="M59" s="129">
        <v>29056720.189999998</v>
      </c>
      <c r="N59" s="831">
        <v>29027402.440000001</v>
      </c>
      <c r="O59" s="832">
        <v>30600382.249999993</v>
      </c>
      <c r="P59" s="834">
        <v>34542428.469999999</v>
      </c>
      <c r="Q59" s="129">
        <v>39049847.829999998</v>
      </c>
      <c r="R59" s="129">
        <v>42823639.199999996</v>
      </c>
      <c r="S59" s="129">
        <v>45579831.780000009</v>
      </c>
      <c r="T59" s="834">
        <v>48628497.930000007</v>
      </c>
      <c r="U59" s="129">
        <v>51872661</v>
      </c>
      <c r="V59" s="832">
        <v>55697202.540000014</v>
      </c>
      <c r="W59" s="832">
        <v>60390485.99000001</v>
      </c>
      <c r="X59" s="92">
        <v>63437443.960000001</v>
      </c>
      <c r="Y59" s="151">
        <v>64261176.789999999</v>
      </c>
      <c r="Z59" s="276">
        <v>66092130.54999999</v>
      </c>
      <c r="AA59" s="276">
        <v>67235205</v>
      </c>
      <c r="AB59" s="276">
        <v>68602357.659999967</v>
      </c>
      <c r="AC59" s="276">
        <v>69748623.549999997</v>
      </c>
      <c r="AD59" s="834">
        <v>70395655.980000019</v>
      </c>
      <c r="AE59" s="276">
        <v>68307064.75</v>
      </c>
      <c r="AF59" s="834">
        <v>64569088.840000004</v>
      </c>
      <c r="AG59" s="276">
        <v>62427231.229999989</v>
      </c>
      <c r="AH59" s="276">
        <v>60477610.799999997</v>
      </c>
      <c r="AI59" s="834">
        <v>58328679.079999998</v>
      </c>
      <c r="AJ59" s="276">
        <v>58059050.520000003</v>
      </c>
      <c r="AK59" s="835">
        <v>55690342.959999986</v>
      </c>
      <c r="AL59" s="276">
        <v>54069162.11999999</v>
      </c>
      <c r="AM59" s="276">
        <v>52839820.460000008</v>
      </c>
      <c r="AN59" s="276">
        <v>51821910.230000004</v>
      </c>
      <c r="AO59" s="276">
        <v>52953560.329999998</v>
      </c>
      <c r="AP59" s="276">
        <v>52941211.529999986</v>
      </c>
      <c r="AQ59" s="834">
        <v>50306859.899999991</v>
      </c>
      <c r="AR59" s="276">
        <v>48948387.340000004</v>
      </c>
      <c r="AS59" s="276">
        <v>48425022.810000002</v>
      </c>
      <c r="AT59" s="276">
        <v>47674469.809999995</v>
      </c>
      <c r="AU59" s="276">
        <v>49849207.919999994</v>
      </c>
      <c r="AV59" s="276">
        <v>50904076</v>
      </c>
      <c r="AW59" s="272">
        <v>50225248</v>
      </c>
      <c r="AX59" s="273">
        <v>49855682</v>
      </c>
      <c r="AY59" s="273">
        <v>50510278</v>
      </c>
      <c r="AZ59" s="273">
        <v>51981274.929999992</v>
      </c>
      <c r="BA59" s="273">
        <v>56155439.150000006</v>
      </c>
      <c r="BB59" s="273">
        <v>55366773.219999991</v>
      </c>
      <c r="BC59" s="273">
        <v>55412202.640000008</v>
      </c>
      <c r="BD59" s="273">
        <v>55009191.050000004</v>
      </c>
      <c r="BE59" s="273">
        <v>56201835</v>
      </c>
      <c r="BF59" s="273">
        <v>54536719.00999999</v>
      </c>
      <c r="BG59" s="273">
        <v>60542162.219999984</v>
      </c>
      <c r="BH59" s="654">
        <v>55948745.069999993</v>
      </c>
      <c r="BI59" s="273">
        <v>54127438.110000014</v>
      </c>
      <c r="BJ59" s="273">
        <v>53740327.430000037</v>
      </c>
      <c r="BK59" s="273">
        <v>53965154.340000033</v>
      </c>
      <c r="BL59" s="273">
        <v>56521768.370000042</v>
      </c>
      <c r="BM59" s="273">
        <v>59540200.250000082</v>
      </c>
      <c r="BN59" s="273">
        <v>52438784.759999998</v>
      </c>
      <c r="BO59" s="273">
        <v>58594974.799999997</v>
      </c>
      <c r="BP59" s="273">
        <v>61900579.390000001</v>
      </c>
      <c r="BQ59" s="273">
        <v>62405915.619999997</v>
      </c>
      <c r="BR59" s="219">
        <v>63874449.700000003</v>
      </c>
      <c r="BS59" s="219"/>
      <c r="BT59" s="219"/>
      <c r="BU59" s="164">
        <f t="shared" ref="BU59:CD64" si="31">O59-C59</f>
        <v>1312555.5199999884</v>
      </c>
      <c r="BV59" s="68">
        <f t="shared" si="31"/>
        <v>4916290.099999994</v>
      </c>
      <c r="BW59" s="68">
        <f t="shared" si="31"/>
        <v>8808626.629999999</v>
      </c>
      <c r="BX59" s="68">
        <f t="shared" si="31"/>
        <v>11975177.149999991</v>
      </c>
      <c r="BY59" s="68">
        <f t="shared" si="31"/>
        <v>15194072.490000002</v>
      </c>
      <c r="BZ59" s="68">
        <f t="shared" si="31"/>
        <v>19200379.820000019</v>
      </c>
      <c r="CA59" s="68">
        <f t="shared" si="31"/>
        <v>22554292.159999993</v>
      </c>
      <c r="CB59" s="68">
        <f t="shared" si="31"/>
        <v>26944329.310000017</v>
      </c>
      <c r="CC59" s="68">
        <f t="shared" si="31"/>
        <v>30893898.560000002</v>
      </c>
      <c r="CD59" s="74">
        <f t="shared" si="31"/>
        <v>33239670.990000002</v>
      </c>
    </row>
    <row r="60" spans="1:82" x14ac:dyDescent="0.25">
      <c r="A60" s="4"/>
      <c r="B60" s="61" t="s">
        <v>42</v>
      </c>
      <c r="C60" s="830">
        <v>38684877.07</v>
      </c>
      <c r="D60" s="129">
        <v>39636525.159999996</v>
      </c>
      <c r="E60" s="129">
        <v>39159422.56000001</v>
      </c>
      <c r="F60" s="129">
        <v>39243632.119999997</v>
      </c>
      <c r="G60" s="129">
        <v>38738552.07</v>
      </c>
      <c r="H60" s="129">
        <v>37434515.299999997</v>
      </c>
      <c r="I60" s="129">
        <v>36678955.349999994</v>
      </c>
      <c r="J60" s="129">
        <v>36762682.520000003</v>
      </c>
      <c r="K60" s="129">
        <v>37323101.510000013</v>
      </c>
      <c r="L60" s="129">
        <v>38134358.320000008</v>
      </c>
      <c r="M60" s="129">
        <v>38488108.890000008</v>
      </c>
      <c r="N60" s="831">
        <v>38933793.329999998</v>
      </c>
      <c r="O60" s="832">
        <v>39941792.770000011</v>
      </c>
      <c r="P60" s="834">
        <v>41295413.800000012</v>
      </c>
      <c r="Q60" s="129">
        <v>41805395.680000007</v>
      </c>
      <c r="R60" s="129">
        <v>42150262.189999998</v>
      </c>
      <c r="S60" s="129">
        <v>42922131.80999998</v>
      </c>
      <c r="T60" s="834">
        <v>43096570.129999995</v>
      </c>
      <c r="U60" s="129">
        <v>43432658.5</v>
      </c>
      <c r="V60" s="832">
        <v>44625084.670000002</v>
      </c>
      <c r="W60" s="832">
        <v>45359307.950000018</v>
      </c>
      <c r="X60" s="92">
        <v>46718012.399999991</v>
      </c>
      <c r="Y60" s="151">
        <v>46820092.049999997</v>
      </c>
      <c r="Z60" s="276">
        <v>47545471.909999982</v>
      </c>
      <c r="AA60" s="276">
        <v>47697939</v>
      </c>
      <c r="AB60" s="276">
        <v>48252258.50999999</v>
      </c>
      <c r="AC60" s="276">
        <v>48688636.36999999</v>
      </c>
      <c r="AD60" s="834">
        <v>48954564.900000013</v>
      </c>
      <c r="AE60" s="276">
        <v>49175303.589999989</v>
      </c>
      <c r="AF60" s="834">
        <v>47744494.460000001</v>
      </c>
      <c r="AG60" s="276">
        <v>46528430.039999992</v>
      </c>
      <c r="AH60" s="276">
        <v>45465573.170000002</v>
      </c>
      <c r="AI60" s="834">
        <v>43680833.649999991</v>
      </c>
      <c r="AJ60" s="276">
        <v>43980106.679999992</v>
      </c>
      <c r="AK60" s="835">
        <v>42361164.449999981</v>
      </c>
      <c r="AL60" s="276">
        <v>42316371.420000002</v>
      </c>
      <c r="AM60" s="276">
        <v>42804214.600000009</v>
      </c>
      <c r="AN60" s="276">
        <v>42962388.430000007</v>
      </c>
      <c r="AO60" s="276">
        <v>43058873.160000011</v>
      </c>
      <c r="AP60" s="276">
        <v>43183342.090000004</v>
      </c>
      <c r="AQ60" s="834">
        <v>42048595.859999999</v>
      </c>
      <c r="AR60" s="276">
        <v>40783472.18</v>
      </c>
      <c r="AS60" s="276">
        <v>39251384.349999979</v>
      </c>
      <c r="AT60" s="276">
        <v>38925191.979999989</v>
      </c>
      <c r="AU60" s="276">
        <v>40385838.289999992</v>
      </c>
      <c r="AV60" s="276">
        <v>42311976</v>
      </c>
      <c r="AW60" s="272">
        <v>43078718</v>
      </c>
      <c r="AX60" s="273">
        <v>43963630</v>
      </c>
      <c r="AY60" s="273">
        <v>45391947</v>
      </c>
      <c r="AZ60" s="273">
        <v>46181424.460000008</v>
      </c>
      <c r="BA60" s="273">
        <v>46688504.690000013</v>
      </c>
      <c r="BB60" s="273">
        <v>46913570</v>
      </c>
      <c r="BC60" s="273">
        <v>46642941.079999998</v>
      </c>
      <c r="BD60" s="273">
        <v>45774047.769999981</v>
      </c>
      <c r="BE60" s="273">
        <v>43288917.569999993</v>
      </c>
      <c r="BF60" s="273">
        <v>44709747.50999999</v>
      </c>
      <c r="BG60" s="273">
        <v>48336690.939999998</v>
      </c>
      <c r="BH60" s="654">
        <v>47249226.569999978</v>
      </c>
      <c r="BI60" s="273">
        <v>48408613.01000002</v>
      </c>
      <c r="BJ60" s="273">
        <v>49519382.390000023</v>
      </c>
      <c r="BK60" s="273">
        <v>51689018.370000027</v>
      </c>
      <c r="BL60" s="273">
        <v>52517443.799999997</v>
      </c>
      <c r="BM60" s="273">
        <v>52102212.289999999</v>
      </c>
      <c r="BN60" s="273">
        <v>49263444.640000001</v>
      </c>
      <c r="BO60" s="273">
        <v>50100972.780000001</v>
      </c>
      <c r="BP60" s="273">
        <v>50792530.770000003</v>
      </c>
      <c r="BQ60" s="273">
        <v>51329915.159999996</v>
      </c>
      <c r="BR60" s="219">
        <v>52583253.020000003</v>
      </c>
      <c r="BS60" s="219"/>
      <c r="BT60" s="219"/>
      <c r="BU60" s="164">
        <f t="shared" si="31"/>
        <v>1256915.7000000104</v>
      </c>
      <c r="BV60" s="68">
        <f t="shared" si="31"/>
        <v>1658888.6400000155</v>
      </c>
      <c r="BW60" s="68">
        <f t="shared" si="31"/>
        <v>2645973.1199999973</v>
      </c>
      <c r="BX60" s="68">
        <f t="shared" si="31"/>
        <v>2906630.0700000003</v>
      </c>
      <c r="BY60" s="68">
        <f t="shared" si="31"/>
        <v>4183579.7399999797</v>
      </c>
      <c r="BZ60" s="68">
        <f t="shared" si="31"/>
        <v>5662054.8299999982</v>
      </c>
      <c r="CA60" s="68">
        <f t="shared" si="31"/>
        <v>6753703.150000006</v>
      </c>
      <c r="CB60" s="68">
        <f t="shared" si="31"/>
        <v>7862402.1499999985</v>
      </c>
      <c r="CC60" s="68">
        <f t="shared" si="31"/>
        <v>8036206.4400000051</v>
      </c>
      <c r="CD60" s="74">
        <f t="shared" si="31"/>
        <v>8583654.0799999833</v>
      </c>
    </row>
    <row r="61" spans="1:82" x14ac:dyDescent="0.25">
      <c r="A61" s="4"/>
      <c r="B61" s="61" t="s">
        <v>57</v>
      </c>
      <c r="C61" s="830">
        <v>10260439.309999999</v>
      </c>
      <c r="D61" s="129">
        <v>10219051.920000006</v>
      </c>
      <c r="E61" s="129">
        <v>10600731.729999995</v>
      </c>
      <c r="F61" s="129">
        <v>10930515.520000007</v>
      </c>
      <c r="G61" s="129">
        <v>10327721.670000009</v>
      </c>
      <c r="H61" s="129">
        <v>10317517.349999996</v>
      </c>
      <c r="I61" s="129">
        <v>10589021.099999998</v>
      </c>
      <c r="J61" s="129">
        <v>10632359.01999999</v>
      </c>
      <c r="K61" s="129">
        <v>11303276.110000003</v>
      </c>
      <c r="L61" s="129">
        <v>12323043.59</v>
      </c>
      <c r="M61" s="129">
        <v>11695279.110000007</v>
      </c>
      <c r="N61" s="831">
        <v>11927448.689999998</v>
      </c>
      <c r="O61" s="832">
        <v>12826994.770000003</v>
      </c>
      <c r="P61" s="834">
        <v>15944731.890000004</v>
      </c>
      <c r="Q61" s="129">
        <v>20402578.649999995</v>
      </c>
      <c r="R61" s="129">
        <v>23292673.359999999</v>
      </c>
      <c r="S61" s="129">
        <v>24497692.160000004</v>
      </c>
      <c r="T61" s="834">
        <v>24562450.149999995</v>
      </c>
      <c r="U61" s="129">
        <v>24019069.709999982</v>
      </c>
      <c r="V61" s="832">
        <v>23186734.919999998</v>
      </c>
      <c r="W61" s="832">
        <v>23308397.949999988</v>
      </c>
      <c r="X61" s="92">
        <v>23907536.059999999</v>
      </c>
      <c r="Y61" s="151">
        <v>23588732.399999995</v>
      </c>
      <c r="Z61" s="276">
        <v>22038070.839999989</v>
      </c>
      <c r="AA61" s="276">
        <v>19936293</v>
      </c>
      <c r="AB61" s="276">
        <v>19529709.279999997</v>
      </c>
      <c r="AC61" s="276">
        <v>18902698.049999997</v>
      </c>
      <c r="AD61" s="834">
        <v>17794619.989999995</v>
      </c>
      <c r="AE61" s="276">
        <v>17119583.06000001</v>
      </c>
      <c r="AF61" s="834">
        <v>16381400.239999998</v>
      </c>
      <c r="AG61" s="276">
        <v>16566642.360000003</v>
      </c>
      <c r="AH61" s="276">
        <v>16482884.85</v>
      </c>
      <c r="AI61" s="834">
        <v>16802226.159999996</v>
      </c>
      <c r="AJ61" s="276">
        <v>18161310.450000003</v>
      </c>
      <c r="AK61" s="835">
        <v>18411620.359999996</v>
      </c>
      <c r="AL61" s="276">
        <v>17095416.669999998</v>
      </c>
      <c r="AM61" s="276">
        <v>16734278.479999995</v>
      </c>
      <c r="AN61" s="276">
        <v>17165092.140000001</v>
      </c>
      <c r="AO61" s="276">
        <v>17990358.250000004</v>
      </c>
      <c r="AP61" s="276">
        <v>18104504.09999999</v>
      </c>
      <c r="AQ61" s="834">
        <v>19681975.270000011</v>
      </c>
      <c r="AR61" s="276">
        <v>17610142.910000004</v>
      </c>
      <c r="AS61" s="276">
        <v>18390161.300000001</v>
      </c>
      <c r="AT61" s="276">
        <v>18599157.109999992</v>
      </c>
      <c r="AU61" s="276">
        <v>20033159.080000002</v>
      </c>
      <c r="AV61" s="276">
        <v>20421305</v>
      </c>
      <c r="AW61" s="272">
        <v>21208089</v>
      </c>
      <c r="AX61" s="273">
        <v>20706083</v>
      </c>
      <c r="AY61" s="273">
        <v>21292246</v>
      </c>
      <c r="AZ61" s="273">
        <v>21919444.749999993</v>
      </c>
      <c r="BA61" s="273">
        <v>28685459.220000003</v>
      </c>
      <c r="BB61" s="273">
        <v>22246923.140000001</v>
      </c>
      <c r="BC61" s="273">
        <v>22240073.760000005</v>
      </c>
      <c r="BD61" s="273">
        <v>23330819.949999996</v>
      </c>
      <c r="BE61" s="273">
        <v>23583583.110000011</v>
      </c>
      <c r="BF61" s="273">
        <v>24050401.100000001</v>
      </c>
      <c r="BG61" s="273">
        <v>26586782.409999996</v>
      </c>
      <c r="BH61" s="654">
        <v>27202804.969999988</v>
      </c>
      <c r="BI61" s="273">
        <v>25322590.890000001</v>
      </c>
      <c r="BJ61" s="273">
        <v>26096035.300000004</v>
      </c>
      <c r="BK61" s="273">
        <v>27309516.449999992</v>
      </c>
      <c r="BL61" s="273">
        <v>27121903.829999998</v>
      </c>
      <c r="BM61" s="273">
        <v>27624240.530000005</v>
      </c>
      <c r="BN61" s="273">
        <v>17739154.140000001</v>
      </c>
      <c r="BO61" s="273">
        <v>19877646.899999999</v>
      </c>
      <c r="BP61" s="273">
        <v>21153576.52</v>
      </c>
      <c r="BQ61" s="273">
        <v>21349854.829999998</v>
      </c>
      <c r="BR61" s="219">
        <v>23621259.59</v>
      </c>
      <c r="BS61" s="219"/>
      <c r="BT61" s="219"/>
      <c r="BU61" s="164">
        <f t="shared" si="31"/>
        <v>2566555.4600000046</v>
      </c>
      <c r="BV61" s="68">
        <f t="shared" si="31"/>
        <v>5725679.9699999988</v>
      </c>
      <c r="BW61" s="68">
        <f t="shared" si="31"/>
        <v>9801846.9199999999</v>
      </c>
      <c r="BX61" s="68">
        <f t="shared" si="31"/>
        <v>12362157.839999992</v>
      </c>
      <c r="BY61" s="68">
        <f t="shared" si="31"/>
        <v>14169970.489999995</v>
      </c>
      <c r="BZ61" s="68">
        <f t="shared" si="31"/>
        <v>14244932.799999999</v>
      </c>
      <c r="CA61" s="68">
        <f t="shared" si="31"/>
        <v>13430048.609999985</v>
      </c>
      <c r="CB61" s="68">
        <f t="shared" si="31"/>
        <v>12554375.900000008</v>
      </c>
      <c r="CC61" s="68">
        <f t="shared" si="31"/>
        <v>12005121.839999985</v>
      </c>
      <c r="CD61" s="74">
        <f t="shared" si="31"/>
        <v>11584492.469999999</v>
      </c>
    </row>
    <row r="62" spans="1:82" x14ac:dyDescent="0.25">
      <c r="A62" s="4"/>
      <c r="B62" s="61" t="s">
        <v>58</v>
      </c>
      <c r="C62" s="830">
        <v>0</v>
      </c>
      <c r="D62" s="129">
        <v>0</v>
      </c>
      <c r="E62" s="129">
        <v>0</v>
      </c>
      <c r="F62" s="129">
        <v>0</v>
      </c>
      <c r="G62" s="129">
        <v>0</v>
      </c>
      <c r="H62" s="129">
        <v>0</v>
      </c>
      <c r="I62" s="129">
        <v>0</v>
      </c>
      <c r="J62" s="129">
        <v>0</v>
      </c>
      <c r="K62" s="129">
        <v>0</v>
      </c>
      <c r="L62" s="129">
        <v>0</v>
      </c>
      <c r="M62" s="129">
        <v>0</v>
      </c>
      <c r="N62" s="831">
        <v>0</v>
      </c>
      <c r="O62" s="832">
        <v>0</v>
      </c>
      <c r="P62" s="129">
        <v>0</v>
      </c>
      <c r="Q62" s="129">
        <v>0</v>
      </c>
      <c r="R62" s="129">
        <v>0</v>
      </c>
      <c r="S62" s="129">
        <v>0</v>
      </c>
      <c r="T62" s="834">
        <v>0</v>
      </c>
      <c r="U62" s="129">
        <v>0</v>
      </c>
      <c r="V62" s="832">
        <v>0</v>
      </c>
      <c r="W62" s="832">
        <v>0</v>
      </c>
      <c r="X62" s="832">
        <v>0</v>
      </c>
      <c r="Y62" s="830">
        <v>0</v>
      </c>
      <c r="Z62" s="276">
        <v>0</v>
      </c>
      <c r="AA62" s="276">
        <v>0</v>
      </c>
      <c r="AB62" s="276">
        <v>0</v>
      </c>
      <c r="AC62" s="276">
        <v>0</v>
      </c>
      <c r="AD62" s="834">
        <v>0</v>
      </c>
      <c r="AE62" s="276">
        <v>0</v>
      </c>
      <c r="AF62" s="834">
        <v>0</v>
      </c>
      <c r="AG62" s="276">
        <v>0</v>
      </c>
      <c r="AH62" s="276">
        <v>0</v>
      </c>
      <c r="AI62" s="834">
        <v>0</v>
      </c>
      <c r="AJ62" s="276">
        <v>0</v>
      </c>
      <c r="AK62" s="835">
        <v>0</v>
      </c>
      <c r="AL62" s="276">
        <v>0</v>
      </c>
      <c r="AM62" s="276">
        <v>0</v>
      </c>
      <c r="AN62" s="276">
        <v>0</v>
      </c>
      <c r="AO62" s="276">
        <v>0</v>
      </c>
      <c r="AP62" s="276">
        <v>0</v>
      </c>
      <c r="AQ62" s="834">
        <v>0</v>
      </c>
      <c r="AR62" s="276">
        <v>0</v>
      </c>
      <c r="AS62" s="276">
        <v>0</v>
      </c>
      <c r="AT62" s="276">
        <v>0</v>
      </c>
      <c r="AU62" s="276">
        <v>0</v>
      </c>
      <c r="AV62" s="276" t="s">
        <v>68</v>
      </c>
      <c r="AW62" s="277" t="s">
        <v>68</v>
      </c>
      <c r="AX62" s="278" t="s">
        <v>68</v>
      </c>
      <c r="AY62" s="273" t="s">
        <v>68</v>
      </c>
      <c r="AZ62" s="273">
        <v>0</v>
      </c>
      <c r="BA62" s="273">
        <v>0</v>
      </c>
      <c r="BB62" s="273">
        <v>0</v>
      </c>
      <c r="BC62" s="273">
        <v>0</v>
      </c>
      <c r="BD62" s="273">
        <v>0</v>
      </c>
      <c r="BE62" s="273">
        <v>0</v>
      </c>
      <c r="BF62" s="273">
        <v>0</v>
      </c>
      <c r="BG62" s="273">
        <v>0</v>
      </c>
      <c r="BH62" s="654">
        <v>0</v>
      </c>
      <c r="BI62" s="273">
        <v>0</v>
      </c>
      <c r="BJ62" s="273">
        <v>0</v>
      </c>
      <c r="BK62" s="273">
        <v>0</v>
      </c>
      <c r="BL62" s="273">
        <v>0</v>
      </c>
      <c r="BM62" s="273">
        <v>0</v>
      </c>
      <c r="BN62" s="273">
        <v>9646306.6400000006</v>
      </c>
      <c r="BO62" s="273">
        <v>10659569.539999999</v>
      </c>
      <c r="BP62" s="273">
        <v>12237379.610000001</v>
      </c>
      <c r="BQ62" s="273">
        <v>13206924.239999998</v>
      </c>
      <c r="BR62" s="219">
        <v>16994736.359999999</v>
      </c>
      <c r="BS62" s="219"/>
      <c r="BT62" s="219"/>
      <c r="BU62" s="164">
        <f t="shared" si="31"/>
        <v>0</v>
      </c>
      <c r="BV62" s="68">
        <f t="shared" si="31"/>
        <v>0</v>
      </c>
      <c r="BW62" s="68">
        <f t="shared" si="31"/>
        <v>0</v>
      </c>
      <c r="BX62" s="68">
        <f t="shared" si="31"/>
        <v>0</v>
      </c>
      <c r="BY62" s="68">
        <f t="shared" si="31"/>
        <v>0</v>
      </c>
      <c r="BZ62" s="68">
        <f t="shared" si="31"/>
        <v>0</v>
      </c>
      <c r="CA62" s="68">
        <f t="shared" si="31"/>
        <v>0</v>
      </c>
      <c r="CB62" s="68">
        <f t="shared" si="31"/>
        <v>0</v>
      </c>
      <c r="CC62" s="68">
        <f t="shared" si="31"/>
        <v>0</v>
      </c>
      <c r="CD62" s="74">
        <f t="shared" si="31"/>
        <v>0</v>
      </c>
    </row>
    <row r="63" spans="1:82" x14ac:dyDescent="0.25">
      <c r="A63" s="4"/>
      <c r="B63" s="61" t="s">
        <v>59</v>
      </c>
      <c r="C63" s="830">
        <v>0</v>
      </c>
      <c r="D63" s="129">
        <v>0</v>
      </c>
      <c r="E63" s="129">
        <v>0</v>
      </c>
      <c r="F63" s="129">
        <v>0</v>
      </c>
      <c r="G63" s="129">
        <v>0</v>
      </c>
      <c r="H63" s="129">
        <v>0</v>
      </c>
      <c r="I63" s="129">
        <v>0</v>
      </c>
      <c r="J63" s="129">
        <v>0</v>
      </c>
      <c r="K63" s="129">
        <v>0</v>
      </c>
      <c r="L63" s="129">
        <v>0</v>
      </c>
      <c r="M63" s="129">
        <v>0</v>
      </c>
      <c r="N63" s="831">
        <v>0</v>
      </c>
      <c r="O63" s="832">
        <v>0</v>
      </c>
      <c r="P63" s="129">
        <v>0</v>
      </c>
      <c r="Q63" s="129">
        <v>0</v>
      </c>
      <c r="R63" s="129">
        <v>0</v>
      </c>
      <c r="S63" s="129">
        <v>0</v>
      </c>
      <c r="T63" s="834">
        <v>0</v>
      </c>
      <c r="U63" s="129">
        <v>0</v>
      </c>
      <c r="V63" s="832">
        <v>0</v>
      </c>
      <c r="W63" s="832">
        <v>0</v>
      </c>
      <c r="X63" s="832">
        <v>0</v>
      </c>
      <c r="Y63" s="830">
        <v>0</v>
      </c>
      <c r="Z63" s="276">
        <v>0</v>
      </c>
      <c r="AA63" s="276">
        <v>0</v>
      </c>
      <c r="AB63" s="276">
        <v>0</v>
      </c>
      <c r="AC63" s="276">
        <v>0</v>
      </c>
      <c r="AD63" s="834">
        <v>0</v>
      </c>
      <c r="AE63" s="276">
        <v>0</v>
      </c>
      <c r="AF63" s="834">
        <v>0</v>
      </c>
      <c r="AG63" s="276">
        <v>0</v>
      </c>
      <c r="AH63" s="276">
        <v>0</v>
      </c>
      <c r="AI63" s="834">
        <v>0</v>
      </c>
      <c r="AJ63" s="276">
        <v>0</v>
      </c>
      <c r="AK63" s="835">
        <v>0</v>
      </c>
      <c r="AL63" s="276">
        <v>0</v>
      </c>
      <c r="AM63" s="276">
        <v>0</v>
      </c>
      <c r="AN63" s="276">
        <v>0</v>
      </c>
      <c r="AO63" s="276">
        <v>0</v>
      </c>
      <c r="AP63" s="276">
        <v>0</v>
      </c>
      <c r="AQ63" s="834">
        <v>0</v>
      </c>
      <c r="AR63" s="276">
        <v>0</v>
      </c>
      <c r="AS63" s="276">
        <v>0</v>
      </c>
      <c r="AT63" s="276">
        <v>0</v>
      </c>
      <c r="AU63" s="276">
        <v>0</v>
      </c>
      <c r="AV63" s="276" t="s">
        <v>68</v>
      </c>
      <c r="AW63" s="277" t="s">
        <v>68</v>
      </c>
      <c r="AX63" s="278" t="s">
        <v>68</v>
      </c>
      <c r="AY63" s="273" t="s">
        <v>68</v>
      </c>
      <c r="AZ63" s="273">
        <v>0</v>
      </c>
      <c r="BA63" s="273">
        <v>0</v>
      </c>
      <c r="BB63" s="273">
        <v>0</v>
      </c>
      <c r="BC63" s="273">
        <v>0</v>
      </c>
      <c r="BD63" s="273">
        <v>0</v>
      </c>
      <c r="BE63" s="273">
        <v>0</v>
      </c>
      <c r="BF63" s="273">
        <v>0</v>
      </c>
      <c r="BG63" s="273">
        <v>0</v>
      </c>
      <c r="BH63" s="654">
        <v>0</v>
      </c>
      <c r="BI63" s="273">
        <v>0</v>
      </c>
      <c r="BJ63" s="273">
        <v>0</v>
      </c>
      <c r="BK63" s="273">
        <v>0</v>
      </c>
      <c r="BL63" s="273">
        <v>0</v>
      </c>
      <c r="BM63" s="273">
        <v>0</v>
      </c>
      <c r="BN63" s="273">
        <v>338648.27</v>
      </c>
      <c r="BO63" s="273">
        <v>363265.88</v>
      </c>
      <c r="BP63" s="273">
        <v>443860.55</v>
      </c>
      <c r="BQ63" s="273">
        <v>641924</v>
      </c>
      <c r="BR63" s="219">
        <v>715570.37</v>
      </c>
      <c r="BS63" s="219"/>
      <c r="BT63" s="219"/>
      <c r="BU63" s="164">
        <f t="shared" si="31"/>
        <v>0</v>
      </c>
      <c r="BV63" s="68">
        <f t="shared" si="31"/>
        <v>0</v>
      </c>
      <c r="BW63" s="68">
        <f t="shared" si="31"/>
        <v>0</v>
      </c>
      <c r="BX63" s="68">
        <f t="shared" si="31"/>
        <v>0</v>
      </c>
      <c r="BY63" s="68">
        <f t="shared" si="31"/>
        <v>0</v>
      </c>
      <c r="BZ63" s="68">
        <f t="shared" si="31"/>
        <v>0</v>
      </c>
      <c r="CA63" s="68">
        <f t="shared" si="31"/>
        <v>0</v>
      </c>
      <c r="CB63" s="68">
        <f t="shared" si="31"/>
        <v>0</v>
      </c>
      <c r="CC63" s="68">
        <f t="shared" si="31"/>
        <v>0</v>
      </c>
      <c r="CD63" s="74">
        <f t="shared" si="31"/>
        <v>0</v>
      </c>
    </row>
    <row r="64" spans="1:82" x14ac:dyDescent="0.25">
      <c r="A64" s="4"/>
      <c r="B64" s="61" t="s">
        <v>46</v>
      </c>
      <c r="C64" s="836">
        <v>78233143.110000014</v>
      </c>
      <c r="D64" s="130">
        <v>79481715.450000003</v>
      </c>
      <c r="E64" s="130">
        <v>80001375.489999995</v>
      </c>
      <c r="F64" s="130">
        <v>81022609.690000013</v>
      </c>
      <c r="G64" s="130">
        <v>79452033.030000031</v>
      </c>
      <c r="H64" s="130">
        <v>77180150.759999976</v>
      </c>
      <c r="I64" s="130">
        <v>76586345.289999992</v>
      </c>
      <c r="J64" s="130">
        <v>76147914.769999996</v>
      </c>
      <c r="K64" s="130">
        <v>78122965.050000027</v>
      </c>
      <c r="L64" s="130">
        <v>80655174.88000001</v>
      </c>
      <c r="M64" s="130">
        <v>79240108.190000027</v>
      </c>
      <c r="N64" s="837">
        <v>79888644.459999993</v>
      </c>
      <c r="O64" s="838">
        <v>83369169.790000021</v>
      </c>
      <c r="P64" s="130">
        <v>91782574.160000011</v>
      </c>
      <c r="Q64" s="130">
        <v>101257822.16</v>
      </c>
      <c r="R64" s="130">
        <v>108266574.74999999</v>
      </c>
      <c r="S64" s="130">
        <v>112999655.75</v>
      </c>
      <c r="T64" s="839">
        <f>SUM(T59:T63)</f>
        <v>116287518.20999999</v>
      </c>
      <c r="U64" s="130">
        <v>119324389.20999998</v>
      </c>
      <c r="V64" s="838">
        <v>123509022.13000001</v>
      </c>
      <c r="W64" s="838">
        <v>129058191.89000002</v>
      </c>
      <c r="X64" s="92">
        <v>134062992.41999999</v>
      </c>
      <c r="Y64" s="151">
        <v>134670001.24000001</v>
      </c>
      <c r="Z64" s="271">
        <f>SUM(Z59:Z63)</f>
        <v>135675673.29999995</v>
      </c>
      <c r="AA64" s="271">
        <v>134869437</v>
      </c>
      <c r="AB64" s="271">
        <v>136384325.44999996</v>
      </c>
      <c r="AC64" s="271">
        <v>137339957.96999997</v>
      </c>
      <c r="AD64" s="839">
        <f>SUM(AD59:AD63)</f>
        <v>137144840.87</v>
      </c>
      <c r="AE64" s="271">
        <v>134601951.40000001</v>
      </c>
      <c r="AF64" s="839">
        <f>SUM(AF59:AF63)</f>
        <v>128694983.54000001</v>
      </c>
      <c r="AG64" s="271">
        <v>125522303.62999998</v>
      </c>
      <c r="AH64" s="271">
        <v>122426068.81999999</v>
      </c>
      <c r="AI64" s="839">
        <f t="shared" ref="AI64" si="32">SUM(AI59:AI63)</f>
        <v>118811738.88999999</v>
      </c>
      <c r="AJ64" s="271">
        <v>120200467.64999999</v>
      </c>
      <c r="AK64" s="840">
        <v>116463127.76999997</v>
      </c>
      <c r="AL64" s="271">
        <v>113480950.20999999</v>
      </c>
      <c r="AM64" s="271">
        <f t="shared" ref="AM64" si="33">SUM(AM59:AM63)</f>
        <v>112378313.54000001</v>
      </c>
      <c r="AN64" s="271">
        <v>111949390.80000001</v>
      </c>
      <c r="AO64" s="271">
        <v>114002791.74000001</v>
      </c>
      <c r="AP64" s="271">
        <v>114229057.71999998</v>
      </c>
      <c r="AQ64" s="839">
        <f t="shared" ref="AQ64" si="34">SUM(AQ59:AQ63)</f>
        <v>112037431.03</v>
      </c>
      <c r="AR64" s="271">
        <v>107342002.43000001</v>
      </c>
      <c r="AS64" s="271">
        <v>106066568.45999998</v>
      </c>
      <c r="AT64" s="271">
        <v>105198818.89999998</v>
      </c>
      <c r="AU64" s="271">
        <f>SUM(AU59:AU63)</f>
        <v>110268205.28999998</v>
      </c>
      <c r="AV64" s="271">
        <v>113637357</v>
      </c>
      <c r="AW64" s="272">
        <v>114512056</v>
      </c>
      <c r="AX64" s="273">
        <v>114525395</v>
      </c>
      <c r="AY64" s="273">
        <v>117194471</v>
      </c>
      <c r="AZ64" s="273">
        <v>120082144.13999999</v>
      </c>
      <c r="BA64" s="273">
        <v>131529403.06000002</v>
      </c>
      <c r="BB64" s="273">
        <v>124527266.36</v>
      </c>
      <c r="BC64" s="273">
        <v>124295217.48</v>
      </c>
      <c r="BD64" s="273">
        <v>124114058.76999998</v>
      </c>
      <c r="BE64" s="273">
        <v>123074335.68000001</v>
      </c>
      <c r="BF64" s="273">
        <v>123296867.61999997</v>
      </c>
      <c r="BG64" s="273">
        <v>135465635.56999999</v>
      </c>
      <c r="BH64" s="654">
        <v>130400776.60999995</v>
      </c>
      <c r="BI64" s="273">
        <v>127858642.01000004</v>
      </c>
      <c r="BJ64" s="273">
        <v>129355745.12000006</v>
      </c>
      <c r="BK64" s="273">
        <v>132963689.16000006</v>
      </c>
      <c r="BL64" s="273">
        <v>136161116.00000006</v>
      </c>
      <c r="BM64" s="273">
        <v>139266653.07000008</v>
      </c>
      <c r="BN64" s="273">
        <v>129426338.45</v>
      </c>
      <c r="BO64" s="273">
        <v>139596429.89999998</v>
      </c>
      <c r="BP64" s="273">
        <v>146527926.84</v>
      </c>
      <c r="BQ64" s="273">
        <v>148934533.85000002</v>
      </c>
      <c r="BR64" s="219">
        <v>157789269.04000002</v>
      </c>
      <c r="BS64" s="219"/>
      <c r="BT64" s="219"/>
      <c r="BU64" s="164">
        <f t="shared" si="31"/>
        <v>5136026.6800000072</v>
      </c>
      <c r="BV64" s="68">
        <f t="shared" si="31"/>
        <v>12300858.710000008</v>
      </c>
      <c r="BW64" s="68">
        <f t="shared" si="31"/>
        <v>21256446.670000002</v>
      </c>
      <c r="BX64" s="68">
        <f t="shared" si="31"/>
        <v>27243965.059999973</v>
      </c>
      <c r="BY64" s="68">
        <f t="shared" si="31"/>
        <v>33547622.719999969</v>
      </c>
      <c r="BZ64" s="68">
        <f t="shared" si="31"/>
        <v>39107367.450000018</v>
      </c>
      <c r="CA64" s="68">
        <f t="shared" si="31"/>
        <v>42738043.919999987</v>
      </c>
      <c r="CB64" s="68">
        <f t="shared" si="31"/>
        <v>47361107.360000014</v>
      </c>
      <c r="CC64" s="68">
        <f t="shared" si="31"/>
        <v>50935226.839999989</v>
      </c>
      <c r="CD64" s="74">
        <f t="shared" si="31"/>
        <v>53407817.539999977</v>
      </c>
    </row>
    <row r="65" spans="1:82" x14ac:dyDescent="0.25">
      <c r="A65" s="4">
        <v>9</v>
      </c>
      <c r="B65" s="79" t="s">
        <v>47</v>
      </c>
      <c r="C65" s="836"/>
      <c r="D65" s="130"/>
      <c r="E65" s="130"/>
      <c r="F65" s="130"/>
      <c r="G65" s="130"/>
      <c r="H65" s="130"/>
      <c r="I65" s="130"/>
      <c r="J65" s="130"/>
      <c r="K65" s="130"/>
      <c r="L65" s="130"/>
      <c r="M65" s="130"/>
      <c r="N65" s="837"/>
      <c r="O65" s="838"/>
      <c r="P65" s="130"/>
      <c r="Q65" s="130"/>
      <c r="R65" s="130"/>
      <c r="S65" s="130"/>
      <c r="T65" s="839"/>
      <c r="U65" s="130"/>
      <c r="V65" s="838"/>
      <c r="W65" s="838"/>
      <c r="X65" s="92"/>
      <c r="Y65" s="151"/>
      <c r="Z65" s="271"/>
      <c r="AA65" s="271"/>
      <c r="AB65" s="271"/>
      <c r="AC65" s="271"/>
      <c r="AD65" s="839"/>
      <c r="AE65" s="271"/>
      <c r="AF65" s="839"/>
      <c r="AG65" s="271"/>
      <c r="AH65" s="271"/>
      <c r="AI65" s="839"/>
      <c r="AJ65" s="271"/>
      <c r="AK65" s="840"/>
      <c r="AL65" s="271"/>
      <c r="AM65" s="271"/>
      <c r="AN65" s="271"/>
      <c r="AO65" s="271"/>
      <c r="AP65" s="271"/>
      <c r="AQ65" s="839"/>
      <c r="AR65" s="271"/>
      <c r="AS65" s="271"/>
      <c r="AT65" s="271"/>
      <c r="AU65" s="271"/>
      <c r="AV65" s="271"/>
      <c r="AW65" s="272"/>
      <c r="AX65" s="273"/>
      <c r="AY65" s="273"/>
      <c r="AZ65" s="273"/>
      <c r="BA65" s="273"/>
      <c r="BB65" s="273"/>
      <c r="BC65" s="273"/>
      <c r="BD65" s="273"/>
      <c r="BE65" s="273"/>
      <c r="BF65" s="273"/>
      <c r="BG65" s="273"/>
      <c r="BH65" s="654"/>
      <c r="BI65" s="273"/>
      <c r="BJ65" s="273"/>
      <c r="BK65" s="273"/>
      <c r="BL65" s="273"/>
      <c r="BM65" s="273"/>
      <c r="BN65" s="273"/>
      <c r="BO65" s="273"/>
      <c r="BP65" s="273"/>
      <c r="BQ65" s="273"/>
      <c r="BR65" s="219"/>
      <c r="BS65" s="219"/>
      <c r="BT65" s="219"/>
      <c r="BU65" s="164"/>
      <c r="BV65" s="68"/>
      <c r="BW65" s="68"/>
      <c r="BX65" s="68"/>
      <c r="BY65" s="68"/>
      <c r="BZ65" s="68"/>
      <c r="CA65" s="68"/>
      <c r="CB65" s="68"/>
      <c r="CC65" s="68"/>
      <c r="CD65" s="74"/>
    </row>
    <row r="66" spans="1:82" x14ac:dyDescent="0.25">
      <c r="A66" s="4"/>
      <c r="B66" s="61" t="s">
        <v>41</v>
      </c>
      <c r="C66" s="836">
        <v>56303528.719999999</v>
      </c>
      <c r="D66" s="841">
        <v>56312343.190000013</v>
      </c>
      <c r="E66" s="841">
        <v>52546987.729999989</v>
      </c>
      <c r="F66" s="841">
        <v>50124401.159999996</v>
      </c>
      <c r="G66" s="841">
        <v>49790950.984999992</v>
      </c>
      <c r="H66" s="841">
        <v>53151572.519999966</v>
      </c>
      <c r="I66" s="841">
        <v>54085708.25000003</v>
      </c>
      <c r="J66" s="841">
        <v>51463206.780000009</v>
      </c>
      <c r="K66" s="841">
        <v>47857206.280000009</v>
      </c>
      <c r="L66" s="841">
        <v>49242954.749999993</v>
      </c>
      <c r="M66" s="841">
        <v>48852990.779999994</v>
      </c>
      <c r="N66" s="837">
        <v>52393825.110000007</v>
      </c>
      <c r="O66" s="842">
        <v>57562893.150000013</v>
      </c>
      <c r="P66" s="841">
        <v>60894444.73999998</v>
      </c>
      <c r="Q66" s="841">
        <v>64053857.330000021</v>
      </c>
      <c r="R66" s="841">
        <v>66540420.810000002</v>
      </c>
      <c r="S66" s="841">
        <v>68609000.560000032</v>
      </c>
      <c r="T66" s="843">
        <f>+T45+T52+T59</f>
        <v>76666017.879999995</v>
      </c>
      <c r="U66" s="130">
        <v>85655648.819999993</v>
      </c>
      <c r="V66" s="838">
        <v>87544468.670000017</v>
      </c>
      <c r="W66" s="838">
        <v>85466991.450000018</v>
      </c>
      <c r="X66" s="92">
        <v>86184575.379999995</v>
      </c>
      <c r="Y66" s="151">
        <v>88696875.61999999</v>
      </c>
      <c r="Z66" s="271">
        <f>+Z45+Z52+Z59</f>
        <v>95585560.320000008</v>
      </c>
      <c r="AA66" s="271">
        <v>97728791</v>
      </c>
      <c r="AB66" s="271">
        <v>96262104.819999963</v>
      </c>
      <c r="AC66" s="271">
        <v>94742294.610000014</v>
      </c>
      <c r="AD66" s="843">
        <f>+AD45+AD52+AD59</f>
        <v>93294125.200000033</v>
      </c>
      <c r="AE66" s="844">
        <v>92147679.420000002</v>
      </c>
      <c r="AF66" s="843">
        <f>+AF45+AF52+AF59</f>
        <v>92133912.890000001</v>
      </c>
      <c r="AG66" s="844">
        <v>89755160.149999976</v>
      </c>
      <c r="AH66" s="844">
        <v>88592816.00999999</v>
      </c>
      <c r="AI66" s="839">
        <f t="shared" ref="AI66:AI70" si="35">+AI45+AI52+AI59</f>
        <v>81603741.160000026</v>
      </c>
      <c r="AJ66" s="271">
        <v>78702833.029999986</v>
      </c>
      <c r="AK66" s="840">
        <v>77747492.329999939</v>
      </c>
      <c r="AL66" s="271">
        <v>80717004.599999964</v>
      </c>
      <c r="AM66" s="844">
        <f t="shared" ref="AM66:AM70" si="36">+AM45+AM52+AM59</f>
        <v>82917545.210000008</v>
      </c>
      <c r="AN66" s="271">
        <v>80328051.24999997</v>
      </c>
      <c r="AO66" s="271">
        <v>79467352.469999969</v>
      </c>
      <c r="AP66" s="271">
        <v>75427934.659999967</v>
      </c>
      <c r="AQ66" s="843">
        <f t="shared" ref="AQ66:AQ70" si="37">+AQ45+AQ52+AQ59</f>
        <v>70826260.319999963</v>
      </c>
      <c r="AR66" s="271">
        <v>76196861.599999994</v>
      </c>
      <c r="AS66" s="271">
        <v>83521910.639999986</v>
      </c>
      <c r="AT66" s="271">
        <v>81769295.569999963</v>
      </c>
      <c r="AU66" s="271">
        <v>75518486.519999966</v>
      </c>
      <c r="AV66" s="271">
        <v>73541446</v>
      </c>
      <c r="AW66" s="272">
        <v>77414784</v>
      </c>
      <c r="AX66" s="273">
        <v>84624491</v>
      </c>
      <c r="AY66" s="273">
        <v>86194613</v>
      </c>
      <c r="AZ66" s="273">
        <v>86031177.480000079</v>
      </c>
      <c r="BA66" s="273">
        <v>86832232.650000066</v>
      </c>
      <c r="BB66" s="273">
        <v>81468956.250000045</v>
      </c>
      <c r="BC66" s="273">
        <v>79544092.190000072</v>
      </c>
      <c r="BD66" s="273">
        <v>85613331.980000079</v>
      </c>
      <c r="BE66" s="273">
        <v>88622966.800000042</v>
      </c>
      <c r="BF66" s="273">
        <v>86954902.600000069</v>
      </c>
      <c r="BG66" s="273">
        <v>87169290.50000006</v>
      </c>
      <c r="BH66" s="654">
        <v>80500946.690000057</v>
      </c>
      <c r="BI66" s="273">
        <v>80689839.430000067</v>
      </c>
      <c r="BJ66" s="273">
        <v>86619533.350000039</v>
      </c>
      <c r="BK66" s="273">
        <v>88843300.530000001</v>
      </c>
      <c r="BL66" s="273">
        <v>90282147.590000004</v>
      </c>
      <c r="BM66" s="273">
        <v>95032172.590000048</v>
      </c>
      <c r="BN66" s="273">
        <v>85906772.159999996</v>
      </c>
      <c r="BO66" s="273">
        <v>93518618.079999998</v>
      </c>
      <c r="BP66" s="273">
        <v>108276026.29000001</v>
      </c>
      <c r="BQ66" s="273">
        <v>115405056.65000001</v>
      </c>
      <c r="BR66" s="219">
        <v>106829773.94</v>
      </c>
      <c r="BS66" s="219"/>
      <c r="BT66" s="219"/>
      <c r="BU66" s="164">
        <f t="shared" ref="BU66:CD71" si="38">O66-C66</f>
        <v>1259364.4300000146</v>
      </c>
      <c r="BV66" s="68">
        <f t="shared" si="38"/>
        <v>4582101.5499999672</v>
      </c>
      <c r="BW66" s="68">
        <f t="shared" si="38"/>
        <v>11506869.600000031</v>
      </c>
      <c r="BX66" s="68">
        <f t="shared" si="38"/>
        <v>16416019.650000006</v>
      </c>
      <c r="BY66" s="68">
        <f t="shared" si="38"/>
        <v>18818049.57500004</v>
      </c>
      <c r="BZ66" s="68">
        <f t="shared" si="38"/>
        <v>23514445.360000029</v>
      </c>
      <c r="CA66" s="68">
        <f t="shared" si="38"/>
        <v>31569940.569999963</v>
      </c>
      <c r="CB66" s="68">
        <f t="shared" si="38"/>
        <v>36081261.890000008</v>
      </c>
      <c r="CC66" s="68">
        <f t="shared" si="38"/>
        <v>37609785.170000009</v>
      </c>
      <c r="CD66" s="74">
        <f t="shared" si="38"/>
        <v>36941620.630000003</v>
      </c>
    </row>
    <row r="67" spans="1:82" x14ac:dyDescent="0.25">
      <c r="A67" s="4"/>
      <c r="B67" s="61" t="s">
        <v>42</v>
      </c>
      <c r="C67" s="836">
        <v>46430590.370000005</v>
      </c>
      <c r="D67" s="841">
        <v>47110381.369999997</v>
      </c>
      <c r="E67" s="841">
        <v>45652939.150000013</v>
      </c>
      <c r="F67" s="841">
        <v>44729144.649999999</v>
      </c>
      <c r="G67" s="841">
        <v>44164610.870000005</v>
      </c>
      <c r="H67" s="841">
        <v>43272468.770000003</v>
      </c>
      <c r="I67" s="841">
        <v>43163127.249999993</v>
      </c>
      <c r="J67" s="841">
        <v>42886441.519999996</v>
      </c>
      <c r="K67" s="841">
        <v>42514655.290000007</v>
      </c>
      <c r="L67" s="841">
        <v>43396479.900000013</v>
      </c>
      <c r="M67" s="841">
        <v>44353072.420000009</v>
      </c>
      <c r="N67" s="837">
        <v>45538213.159999996</v>
      </c>
      <c r="O67" s="842">
        <v>46942723.480000012</v>
      </c>
      <c r="P67" s="841">
        <v>47853860.170000009</v>
      </c>
      <c r="Q67" s="841">
        <v>47776011.45000001</v>
      </c>
      <c r="R67" s="841">
        <v>47674145.159999996</v>
      </c>
      <c r="S67" s="841">
        <v>48508818.499999978</v>
      </c>
      <c r="T67" s="843">
        <f>+T46+T53+T60</f>
        <v>49396248.640000001</v>
      </c>
      <c r="U67" s="130">
        <v>50911169.219999999</v>
      </c>
      <c r="V67" s="838">
        <v>51920691.640000001</v>
      </c>
      <c r="W67" s="838">
        <v>51272695.070000023</v>
      </c>
      <c r="X67" s="92">
        <v>52165670.319999993</v>
      </c>
      <c r="Y67" s="151">
        <v>52585158.909999996</v>
      </c>
      <c r="Z67" s="271">
        <f>+Z46+Z53+Z60</f>
        <v>54413612.98999998</v>
      </c>
      <c r="AA67" s="271">
        <v>54986616</v>
      </c>
      <c r="AB67" s="271">
        <v>55187767.579999991</v>
      </c>
      <c r="AC67" s="271">
        <v>55003948.789999984</v>
      </c>
      <c r="AD67" s="843">
        <f>+AD46+AD53+AD60</f>
        <v>54787682.080000013</v>
      </c>
      <c r="AE67" s="844">
        <v>55158533.819999985</v>
      </c>
      <c r="AF67" s="843">
        <f>+AF46+AF53+AF60</f>
        <v>54484968.900000006</v>
      </c>
      <c r="AG67" s="844">
        <v>53721489.61999999</v>
      </c>
      <c r="AH67" s="844">
        <v>53079594.640000015</v>
      </c>
      <c r="AI67" s="839">
        <f t="shared" si="35"/>
        <v>50112937.019999996</v>
      </c>
      <c r="AJ67" s="271">
        <v>49658944.609999992</v>
      </c>
      <c r="AK67" s="840">
        <v>48281599.159999974</v>
      </c>
      <c r="AL67" s="271">
        <v>49334474.009999998</v>
      </c>
      <c r="AM67" s="844">
        <f t="shared" si="36"/>
        <v>51091512.510000013</v>
      </c>
      <c r="AN67" s="271">
        <v>51190719.640000001</v>
      </c>
      <c r="AO67" s="271">
        <v>50413717.210000001</v>
      </c>
      <c r="AP67" s="271">
        <v>49725299.910000011</v>
      </c>
      <c r="AQ67" s="843">
        <f t="shared" si="37"/>
        <v>48126296.189999998</v>
      </c>
      <c r="AR67" s="271">
        <v>47884575.969999991</v>
      </c>
      <c r="AS67" s="271">
        <v>48484399.299999967</v>
      </c>
      <c r="AT67" s="271">
        <v>48373328.299999982</v>
      </c>
      <c r="AU67" s="271">
        <v>48165123.839999989</v>
      </c>
      <c r="AV67" s="271">
        <v>49267889</v>
      </c>
      <c r="AW67" s="272">
        <v>51049895</v>
      </c>
      <c r="AX67" s="273">
        <v>53872761</v>
      </c>
      <c r="AY67" s="273">
        <v>55964482</v>
      </c>
      <c r="AZ67" s="273">
        <v>56336483.649999991</v>
      </c>
      <c r="BA67" s="273">
        <v>55959353.720000006</v>
      </c>
      <c r="BB67" s="273">
        <v>55075939.200000003</v>
      </c>
      <c r="BC67" s="273">
        <v>53935685.919999979</v>
      </c>
      <c r="BD67" s="273">
        <v>53770821.499999955</v>
      </c>
      <c r="BE67" s="273">
        <v>52636396.439999983</v>
      </c>
      <c r="BF67" s="273">
        <v>54193212.599999979</v>
      </c>
      <c r="BG67" s="273">
        <v>56562724.599999994</v>
      </c>
      <c r="BH67" s="654">
        <v>54783955.48999998</v>
      </c>
      <c r="BI67" s="273">
        <v>56651174.020000018</v>
      </c>
      <c r="BJ67" s="273">
        <v>59386579.709999993</v>
      </c>
      <c r="BK67" s="273">
        <v>63009401.160000011</v>
      </c>
      <c r="BL67" s="273">
        <v>63449907.879999988</v>
      </c>
      <c r="BM67" s="273">
        <v>62695788.029999979</v>
      </c>
      <c r="BN67" s="273">
        <v>59103463.310000002</v>
      </c>
      <c r="BO67" s="273">
        <v>58939640.380000003</v>
      </c>
      <c r="BP67" s="273">
        <v>60073859.130000003</v>
      </c>
      <c r="BQ67" s="273">
        <v>63286581.350000001</v>
      </c>
      <c r="BR67" s="219">
        <v>64420375.310000002</v>
      </c>
      <c r="BS67" s="219"/>
      <c r="BT67" s="219"/>
      <c r="BU67" s="164">
        <f t="shared" si="38"/>
        <v>512133.11000000685</v>
      </c>
      <c r="BV67" s="68">
        <f t="shared" si="38"/>
        <v>743478.80000001192</v>
      </c>
      <c r="BW67" s="68">
        <f t="shared" si="38"/>
        <v>2123072.299999997</v>
      </c>
      <c r="BX67" s="68">
        <f t="shared" si="38"/>
        <v>2945000.5099999979</v>
      </c>
      <c r="BY67" s="68">
        <f t="shared" si="38"/>
        <v>4344207.6299999729</v>
      </c>
      <c r="BZ67" s="68">
        <f t="shared" si="38"/>
        <v>6123779.8699999973</v>
      </c>
      <c r="CA67" s="68">
        <f t="shared" si="38"/>
        <v>7748041.9700000063</v>
      </c>
      <c r="CB67" s="68">
        <f t="shared" si="38"/>
        <v>9034250.1200000048</v>
      </c>
      <c r="CC67" s="68">
        <f t="shared" si="38"/>
        <v>8758039.7800000161</v>
      </c>
      <c r="CD67" s="74">
        <f t="shared" si="38"/>
        <v>8769190.4199999794</v>
      </c>
    </row>
    <row r="68" spans="1:82" x14ac:dyDescent="0.25">
      <c r="A68" s="4"/>
      <c r="B68" s="61" t="s">
        <v>57</v>
      </c>
      <c r="C68" s="836">
        <v>36530052.900000006</v>
      </c>
      <c r="D68" s="841">
        <v>32469055.820000004</v>
      </c>
      <c r="E68" s="841">
        <v>32234340.710000001</v>
      </c>
      <c r="F68" s="841">
        <v>30572096.680000011</v>
      </c>
      <c r="G68" s="841">
        <v>31007163.665000014</v>
      </c>
      <c r="H68" s="841">
        <v>36298845.490000002</v>
      </c>
      <c r="I68" s="841">
        <v>34148747.450000003</v>
      </c>
      <c r="J68" s="841">
        <v>33342409.159999989</v>
      </c>
      <c r="K68" s="841">
        <v>32656349.060000002</v>
      </c>
      <c r="L68" s="841">
        <v>34643324.340000004</v>
      </c>
      <c r="M68" s="841">
        <v>27981314.130000006</v>
      </c>
      <c r="N68" s="837">
        <v>29743498.519999996</v>
      </c>
      <c r="O68" s="842">
        <v>43005523.150000006</v>
      </c>
      <c r="P68" s="841">
        <v>53638708.519999996</v>
      </c>
      <c r="Q68" s="841">
        <v>50538905.890000001</v>
      </c>
      <c r="R68" s="841">
        <v>46617789.809999987</v>
      </c>
      <c r="S68" s="841">
        <v>49113853.790000007</v>
      </c>
      <c r="T68" s="843">
        <f>+T47+T54+T61</f>
        <v>55071476.599999994</v>
      </c>
      <c r="U68" s="130">
        <v>56698457.199999988</v>
      </c>
      <c r="V68" s="838">
        <v>52465794.169999994</v>
      </c>
      <c r="W68" s="838">
        <v>45080843.459999986</v>
      </c>
      <c r="X68" s="92">
        <v>46191934.670000002</v>
      </c>
      <c r="Y68" s="151">
        <v>46515363.269999996</v>
      </c>
      <c r="Z68" s="271">
        <f>+Z47+Z54+Z61</f>
        <v>45800795.099999994</v>
      </c>
      <c r="AA68" s="271">
        <v>40585017</v>
      </c>
      <c r="AB68" s="271">
        <v>38835575.129999995</v>
      </c>
      <c r="AC68" s="271">
        <v>38366775.839999996</v>
      </c>
      <c r="AD68" s="843">
        <f>+AD47+AD54+AD61</f>
        <v>36183356.249999993</v>
      </c>
      <c r="AE68" s="844">
        <v>37717951.720000014</v>
      </c>
      <c r="AF68" s="843">
        <f>+AF47+AF54+AF61</f>
        <v>41531279.079999998</v>
      </c>
      <c r="AG68" s="844">
        <v>49767297.859999999</v>
      </c>
      <c r="AH68" s="844">
        <v>48716838.859999999</v>
      </c>
      <c r="AI68" s="839">
        <f t="shared" si="35"/>
        <v>54996704.080000006</v>
      </c>
      <c r="AJ68" s="271">
        <v>45686149.299999997</v>
      </c>
      <c r="AK68" s="840">
        <v>51504547.900000006</v>
      </c>
      <c r="AL68" s="271">
        <v>51474779.75999999</v>
      </c>
      <c r="AM68" s="844">
        <f t="shared" si="36"/>
        <v>47862191.369999997</v>
      </c>
      <c r="AN68" s="271">
        <v>41181326.689999998</v>
      </c>
      <c r="AO68" s="271">
        <v>40760834.900000006</v>
      </c>
      <c r="AP68" s="271">
        <v>38862636.979999989</v>
      </c>
      <c r="AQ68" s="843">
        <f t="shared" si="37"/>
        <v>42064356.330000013</v>
      </c>
      <c r="AR68" s="271">
        <v>48373664.920000002</v>
      </c>
      <c r="AS68" s="271">
        <v>51494089.379999995</v>
      </c>
      <c r="AT68" s="271">
        <v>54625870.209999971</v>
      </c>
      <c r="AU68" s="271">
        <v>47174303.099999994</v>
      </c>
      <c r="AV68" s="271">
        <v>40471723</v>
      </c>
      <c r="AW68" s="272">
        <v>44712409</v>
      </c>
      <c r="AX68" s="273">
        <v>49980760</v>
      </c>
      <c r="AY68" s="273">
        <v>49632055</v>
      </c>
      <c r="AZ68" s="273">
        <v>46775191.719999999</v>
      </c>
      <c r="BA68" s="273">
        <v>51767822.350000009</v>
      </c>
      <c r="BB68" s="273">
        <v>44847602.850000001</v>
      </c>
      <c r="BC68" s="273">
        <v>43231780.140000001</v>
      </c>
      <c r="BD68" s="273">
        <v>49376469.889999993</v>
      </c>
      <c r="BE68" s="273">
        <v>51270863.180000007</v>
      </c>
      <c r="BF68" s="273">
        <v>50794147.089999996</v>
      </c>
      <c r="BG68" s="273">
        <v>51880904.75999999</v>
      </c>
      <c r="BH68" s="654">
        <v>52485443.149999991</v>
      </c>
      <c r="BI68" s="273">
        <v>51126262.959999993</v>
      </c>
      <c r="BJ68" s="273">
        <v>58775933.150000013</v>
      </c>
      <c r="BK68" s="273">
        <v>59371096.50999999</v>
      </c>
      <c r="BL68" s="273">
        <v>56547813.200000003</v>
      </c>
      <c r="BM68" s="273">
        <v>60314193.99000001</v>
      </c>
      <c r="BN68" s="273">
        <v>36752333.359999999</v>
      </c>
      <c r="BO68" s="273">
        <v>41343519.780000001</v>
      </c>
      <c r="BP68" s="273">
        <v>45002439.450000003</v>
      </c>
      <c r="BQ68" s="273">
        <v>47314490.460000001</v>
      </c>
      <c r="BR68" s="219">
        <v>47259534.890000001</v>
      </c>
      <c r="BS68" s="219"/>
      <c r="BT68" s="219"/>
      <c r="BU68" s="164">
        <f t="shared" si="38"/>
        <v>6475470.25</v>
      </c>
      <c r="BV68" s="68">
        <f t="shared" si="38"/>
        <v>21169652.699999992</v>
      </c>
      <c r="BW68" s="68">
        <f t="shared" si="38"/>
        <v>18304565.18</v>
      </c>
      <c r="BX68" s="68">
        <f t="shared" si="38"/>
        <v>16045693.129999977</v>
      </c>
      <c r="BY68" s="68">
        <f t="shared" si="38"/>
        <v>18106690.124999993</v>
      </c>
      <c r="BZ68" s="68">
        <f t="shared" si="38"/>
        <v>18772631.109999992</v>
      </c>
      <c r="CA68" s="68">
        <f t="shared" si="38"/>
        <v>22549709.749999985</v>
      </c>
      <c r="CB68" s="68">
        <f t="shared" si="38"/>
        <v>19123385.010000005</v>
      </c>
      <c r="CC68" s="68">
        <f t="shared" si="38"/>
        <v>12424494.399999984</v>
      </c>
      <c r="CD68" s="74">
        <f t="shared" si="38"/>
        <v>11548610.329999998</v>
      </c>
    </row>
    <row r="69" spans="1:82" x14ac:dyDescent="0.25">
      <c r="A69" s="4"/>
      <c r="B69" s="61" t="s">
        <v>58</v>
      </c>
      <c r="C69" s="836">
        <v>0</v>
      </c>
      <c r="D69" s="841">
        <v>0</v>
      </c>
      <c r="E69" s="841">
        <v>0</v>
      </c>
      <c r="F69" s="841">
        <v>0</v>
      </c>
      <c r="G69" s="841">
        <v>0</v>
      </c>
      <c r="H69" s="841">
        <v>0</v>
      </c>
      <c r="I69" s="841">
        <v>0</v>
      </c>
      <c r="J69" s="841">
        <v>0</v>
      </c>
      <c r="K69" s="841">
        <v>0</v>
      </c>
      <c r="L69" s="841">
        <v>0</v>
      </c>
      <c r="M69" s="841">
        <v>0</v>
      </c>
      <c r="N69" s="837">
        <v>0</v>
      </c>
      <c r="O69" s="842">
        <v>0</v>
      </c>
      <c r="P69" s="841">
        <v>0</v>
      </c>
      <c r="Q69" s="841">
        <v>0</v>
      </c>
      <c r="R69" s="841">
        <v>0</v>
      </c>
      <c r="S69" s="841">
        <v>0</v>
      </c>
      <c r="T69" s="843">
        <f>+T48+T55+T62</f>
        <v>0</v>
      </c>
      <c r="U69" s="130">
        <v>0</v>
      </c>
      <c r="V69" s="838">
        <v>0</v>
      </c>
      <c r="W69" s="838">
        <v>0</v>
      </c>
      <c r="X69" s="832">
        <v>0</v>
      </c>
      <c r="Y69" s="830">
        <v>0</v>
      </c>
      <c r="Z69" s="271">
        <f>+Z48+Z55+Z62</f>
        <v>0</v>
      </c>
      <c r="AA69" s="271">
        <v>0</v>
      </c>
      <c r="AB69" s="271">
        <v>0</v>
      </c>
      <c r="AC69" s="271">
        <v>0</v>
      </c>
      <c r="AD69" s="843">
        <f>+AD48+AD55+AD62</f>
        <v>0</v>
      </c>
      <c r="AE69" s="844">
        <v>0</v>
      </c>
      <c r="AF69" s="843">
        <f>+AF48+AF55+AF62</f>
        <v>0</v>
      </c>
      <c r="AG69" s="844">
        <v>0</v>
      </c>
      <c r="AH69" s="844">
        <v>0</v>
      </c>
      <c r="AI69" s="839">
        <f t="shared" si="35"/>
        <v>0</v>
      </c>
      <c r="AJ69" s="271">
        <v>0</v>
      </c>
      <c r="AK69" s="840">
        <v>0</v>
      </c>
      <c r="AL69" s="271">
        <v>0</v>
      </c>
      <c r="AM69" s="844">
        <f t="shared" si="36"/>
        <v>0</v>
      </c>
      <c r="AN69" s="271">
        <v>0</v>
      </c>
      <c r="AO69" s="271">
        <v>0</v>
      </c>
      <c r="AP69" s="271">
        <v>0</v>
      </c>
      <c r="AQ69" s="843">
        <f t="shared" si="37"/>
        <v>0</v>
      </c>
      <c r="AR69" s="271">
        <v>0</v>
      </c>
      <c r="AS69" s="271">
        <v>0</v>
      </c>
      <c r="AT69" s="271">
        <v>0</v>
      </c>
      <c r="AU69" s="271">
        <v>0</v>
      </c>
      <c r="AV69" s="271" t="s">
        <v>68</v>
      </c>
      <c r="AW69" s="272" t="s">
        <v>68</v>
      </c>
      <c r="AX69" s="273" t="s">
        <v>68</v>
      </c>
      <c r="AY69" s="273" t="s">
        <v>68</v>
      </c>
      <c r="AZ69" s="273">
        <v>0</v>
      </c>
      <c r="BA69" s="273">
        <v>0</v>
      </c>
      <c r="BB69" s="273">
        <v>0</v>
      </c>
      <c r="BC69" s="273">
        <v>0</v>
      </c>
      <c r="BD69" s="273">
        <v>0</v>
      </c>
      <c r="BE69" s="273">
        <v>0</v>
      </c>
      <c r="BF69" s="273">
        <v>0</v>
      </c>
      <c r="BG69" s="273">
        <v>0</v>
      </c>
      <c r="BH69" s="654">
        <v>0</v>
      </c>
      <c r="BI69" s="273">
        <v>0</v>
      </c>
      <c r="BJ69" s="273">
        <v>0</v>
      </c>
      <c r="BK69" s="273">
        <v>0</v>
      </c>
      <c r="BL69" s="273">
        <v>0</v>
      </c>
      <c r="BM69" s="273">
        <v>0</v>
      </c>
      <c r="BN69" s="273">
        <v>27559336.170000002</v>
      </c>
      <c r="BO69" s="273">
        <v>29761492.899999999</v>
      </c>
      <c r="BP69" s="273">
        <v>40140071.719999999</v>
      </c>
      <c r="BQ69" s="273">
        <v>41148210.850000001</v>
      </c>
      <c r="BR69" s="219">
        <v>40209173.880000003</v>
      </c>
      <c r="BS69" s="219"/>
      <c r="BT69" s="219"/>
      <c r="BU69" s="164">
        <f t="shared" si="38"/>
        <v>0</v>
      </c>
      <c r="BV69" s="68">
        <f t="shared" si="38"/>
        <v>0</v>
      </c>
      <c r="BW69" s="68">
        <f t="shared" si="38"/>
        <v>0</v>
      </c>
      <c r="BX69" s="68">
        <f t="shared" si="38"/>
        <v>0</v>
      </c>
      <c r="BY69" s="68">
        <f t="shared" si="38"/>
        <v>0</v>
      </c>
      <c r="BZ69" s="68">
        <f t="shared" si="38"/>
        <v>0</v>
      </c>
      <c r="CA69" s="68">
        <f t="shared" si="38"/>
        <v>0</v>
      </c>
      <c r="CB69" s="68">
        <f t="shared" si="38"/>
        <v>0</v>
      </c>
      <c r="CC69" s="68">
        <f t="shared" si="38"/>
        <v>0</v>
      </c>
      <c r="CD69" s="74">
        <f t="shared" si="38"/>
        <v>0</v>
      </c>
    </row>
    <row r="70" spans="1:82" x14ac:dyDescent="0.25">
      <c r="A70" s="4"/>
      <c r="B70" s="61" t="s">
        <v>59</v>
      </c>
      <c r="C70" s="836">
        <v>0</v>
      </c>
      <c r="D70" s="841">
        <v>0</v>
      </c>
      <c r="E70" s="841">
        <v>0</v>
      </c>
      <c r="F70" s="841">
        <v>0</v>
      </c>
      <c r="G70" s="841">
        <v>0</v>
      </c>
      <c r="H70" s="841">
        <v>0</v>
      </c>
      <c r="I70" s="841">
        <v>0</v>
      </c>
      <c r="J70" s="841">
        <v>0</v>
      </c>
      <c r="K70" s="841">
        <v>0</v>
      </c>
      <c r="L70" s="841">
        <v>0</v>
      </c>
      <c r="M70" s="841">
        <v>0</v>
      </c>
      <c r="N70" s="837">
        <v>0</v>
      </c>
      <c r="O70" s="842">
        <v>0</v>
      </c>
      <c r="P70" s="841">
        <v>0</v>
      </c>
      <c r="Q70" s="841">
        <v>0</v>
      </c>
      <c r="R70" s="841">
        <v>0</v>
      </c>
      <c r="S70" s="841">
        <v>0</v>
      </c>
      <c r="T70" s="843">
        <f>+T49+T56+T63</f>
        <v>0</v>
      </c>
      <c r="U70" s="130">
        <v>0</v>
      </c>
      <c r="V70" s="838">
        <v>0</v>
      </c>
      <c r="W70" s="838">
        <v>0</v>
      </c>
      <c r="X70" s="832">
        <v>0</v>
      </c>
      <c r="Y70" s="830">
        <v>0</v>
      </c>
      <c r="Z70" s="271">
        <f>+Z49+Z56+Z63</f>
        <v>0</v>
      </c>
      <c r="AA70" s="271">
        <v>0</v>
      </c>
      <c r="AB70" s="271">
        <v>0</v>
      </c>
      <c r="AC70" s="271">
        <v>0</v>
      </c>
      <c r="AD70" s="843">
        <f>+AD49+AD56+AD63</f>
        <v>0</v>
      </c>
      <c r="AE70" s="844">
        <v>0</v>
      </c>
      <c r="AF70" s="843">
        <f>+AF49+AF56+AF63</f>
        <v>0</v>
      </c>
      <c r="AG70" s="844">
        <v>0</v>
      </c>
      <c r="AH70" s="844">
        <v>0</v>
      </c>
      <c r="AI70" s="839">
        <f t="shared" si="35"/>
        <v>0</v>
      </c>
      <c r="AJ70" s="271">
        <v>0</v>
      </c>
      <c r="AK70" s="840">
        <v>0</v>
      </c>
      <c r="AL70" s="271">
        <v>0</v>
      </c>
      <c r="AM70" s="844">
        <f t="shared" si="36"/>
        <v>0</v>
      </c>
      <c r="AN70" s="271">
        <v>0</v>
      </c>
      <c r="AO70" s="271">
        <v>0</v>
      </c>
      <c r="AP70" s="271">
        <v>0</v>
      </c>
      <c r="AQ70" s="843">
        <f t="shared" si="37"/>
        <v>0</v>
      </c>
      <c r="AR70" s="271">
        <v>0</v>
      </c>
      <c r="AS70" s="271">
        <v>0</v>
      </c>
      <c r="AT70" s="271">
        <v>0</v>
      </c>
      <c r="AU70" s="271">
        <v>0</v>
      </c>
      <c r="AV70" s="271" t="s">
        <v>68</v>
      </c>
      <c r="AW70" s="272" t="s">
        <v>68</v>
      </c>
      <c r="AX70" s="273" t="s">
        <v>68</v>
      </c>
      <c r="AY70" s="273" t="s">
        <v>68</v>
      </c>
      <c r="AZ70" s="273">
        <v>0</v>
      </c>
      <c r="BA70" s="273">
        <v>0</v>
      </c>
      <c r="BB70" s="273">
        <v>0</v>
      </c>
      <c r="BC70" s="273">
        <v>0</v>
      </c>
      <c r="BD70" s="273">
        <v>0</v>
      </c>
      <c r="BE70" s="273">
        <v>0</v>
      </c>
      <c r="BF70" s="273">
        <v>0</v>
      </c>
      <c r="BG70" s="273">
        <v>0</v>
      </c>
      <c r="BH70" s="654">
        <v>0</v>
      </c>
      <c r="BI70" s="273">
        <v>0</v>
      </c>
      <c r="BJ70" s="273">
        <v>0</v>
      </c>
      <c r="BK70" s="273">
        <v>0</v>
      </c>
      <c r="BL70" s="273">
        <v>0</v>
      </c>
      <c r="BM70" s="273">
        <v>0</v>
      </c>
      <c r="BN70" s="273">
        <v>708826.45</v>
      </c>
      <c r="BO70" s="273">
        <v>898726.11</v>
      </c>
      <c r="BP70" s="273">
        <v>998411.53</v>
      </c>
      <c r="BQ70" s="273">
        <v>1203125.78</v>
      </c>
      <c r="BR70" s="219">
        <v>1454765.41</v>
      </c>
      <c r="BS70" s="219"/>
      <c r="BT70" s="219"/>
      <c r="BU70" s="164">
        <f t="shared" si="38"/>
        <v>0</v>
      </c>
      <c r="BV70" s="68">
        <f t="shared" si="38"/>
        <v>0</v>
      </c>
      <c r="BW70" s="68">
        <f t="shared" si="38"/>
        <v>0</v>
      </c>
      <c r="BX70" s="68">
        <f t="shared" si="38"/>
        <v>0</v>
      </c>
      <c r="BY70" s="68">
        <f t="shared" si="38"/>
        <v>0</v>
      </c>
      <c r="BZ70" s="68">
        <f t="shared" si="38"/>
        <v>0</v>
      </c>
      <c r="CA70" s="68">
        <f t="shared" si="38"/>
        <v>0</v>
      </c>
      <c r="CB70" s="68">
        <f t="shared" si="38"/>
        <v>0</v>
      </c>
      <c r="CC70" s="68">
        <f t="shared" si="38"/>
        <v>0</v>
      </c>
      <c r="CD70" s="74">
        <f t="shared" si="38"/>
        <v>0</v>
      </c>
    </row>
    <row r="71" spans="1:82" ht="15.75" thickBot="1" x14ac:dyDescent="0.3">
      <c r="A71" s="4"/>
      <c r="B71" s="80" t="s">
        <v>46</v>
      </c>
      <c r="C71" s="845">
        <v>139264171.99000001</v>
      </c>
      <c r="D71" s="846">
        <v>135891780.38</v>
      </c>
      <c r="E71" s="846">
        <v>130434267.59</v>
      </c>
      <c r="F71" s="846">
        <v>125425642.49000001</v>
      </c>
      <c r="G71" s="846">
        <v>124962725.52000001</v>
      </c>
      <c r="H71" s="846">
        <v>132722886.77999997</v>
      </c>
      <c r="I71" s="846">
        <v>131397582.95000003</v>
      </c>
      <c r="J71" s="846">
        <v>127692057.46000001</v>
      </c>
      <c r="K71" s="846">
        <v>123028210.63000003</v>
      </c>
      <c r="L71" s="846">
        <v>127282758.99000001</v>
      </c>
      <c r="M71" s="846">
        <v>121187377.33000001</v>
      </c>
      <c r="N71" s="847">
        <v>127675536.79000001</v>
      </c>
      <c r="O71" s="848">
        <v>147511139.78000003</v>
      </c>
      <c r="P71" s="846">
        <v>162387013.43000001</v>
      </c>
      <c r="Q71" s="846">
        <v>162368774.67000002</v>
      </c>
      <c r="R71" s="846">
        <v>160832355.77999997</v>
      </c>
      <c r="S71" s="846">
        <v>166231672.85000002</v>
      </c>
      <c r="T71" s="849">
        <f>SUM(T66:T70)</f>
        <v>181133743.12</v>
      </c>
      <c r="U71" s="846">
        <v>193265275.23999998</v>
      </c>
      <c r="V71" s="848">
        <v>191930954.47999999</v>
      </c>
      <c r="W71" s="848">
        <v>181820529.98000002</v>
      </c>
      <c r="X71" s="658">
        <v>184542180.37</v>
      </c>
      <c r="Y71" s="850">
        <v>187797397.79999995</v>
      </c>
      <c r="Z71" s="279">
        <f>SUM(Z66:Z70)</f>
        <v>195799968.41</v>
      </c>
      <c r="AA71" s="279">
        <v>193300424</v>
      </c>
      <c r="AB71" s="279">
        <v>190285447.52999994</v>
      </c>
      <c r="AC71" s="279">
        <v>188113019.24000001</v>
      </c>
      <c r="AD71" s="849">
        <f>SUM(AD66:AD70)</f>
        <v>184265163.53000003</v>
      </c>
      <c r="AE71" s="279">
        <v>185024164.95999998</v>
      </c>
      <c r="AF71" s="849">
        <f>SUM(AF66:AF70)</f>
        <v>188150160.87</v>
      </c>
      <c r="AG71" s="279">
        <v>193243947.63</v>
      </c>
      <c r="AH71" s="279">
        <v>190389249.50999999</v>
      </c>
      <c r="AI71" s="849">
        <f t="shared" ref="AI71" si="39">SUM(AI66:AI70)</f>
        <v>186713382.26000002</v>
      </c>
      <c r="AJ71" s="279">
        <v>174047926.94</v>
      </c>
      <c r="AK71" s="851">
        <v>177533639.38999993</v>
      </c>
      <c r="AL71" s="279">
        <v>181526258.36999995</v>
      </c>
      <c r="AM71" s="279">
        <f t="shared" ref="AM71" si="40">SUM(AM66:AM70)</f>
        <v>181871249.09000003</v>
      </c>
      <c r="AN71" s="279">
        <v>172700097.57999998</v>
      </c>
      <c r="AO71" s="279">
        <v>170641904.57999998</v>
      </c>
      <c r="AP71" s="279">
        <v>164015871.54999995</v>
      </c>
      <c r="AQ71" s="849">
        <f t="shared" ref="AQ71" si="41">SUM(AQ66:AQ70)</f>
        <v>161016912.83999997</v>
      </c>
      <c r="AR71" s="279">
        <v>172455102.49000001</v>
      </c>
      <c r="AS71" s="279">
        <v>183500399.31999993</v>
      </c>
      <c r="AT71" s="279">
        <v>184768494.07999992</v>
      </c>
      <c r="AU71" s="279">
        <v>170857913.45999995</v>
      </c>
      <c r="AV71" s="279">
        <v>163281058</v>
      </c>
      <c r="AW71" s="274">
        <v>173177088</v>
      </c>
      <c r="AX71" s="275">
        <v>188478013</v>
      </c>
      <c r="AY71" s="275">
        <v>191791150</v>
      </c>
      <c r="AZ71" s="275">
        <v>189142852.85000005</v>
      </c>
      <c r="BA71" s="275">
        <v>194559408.72000009</v>
      </c>
      <c r="BB71" s="275">
        <v>181392498.30000004</v>
      </c>
      <c r="BC71" s="275">
        <v>176711558.25000006</v>
      </c>
      <c r="BD71" s="275">
        <v>188760623.37</v>
      </c>
      <c r="BE71" s="275">
        <v>192530226.42000002</v>
      </c>
      <c r="BF71" s="275">
        <v>191942262.29000005</v>
      </c>
      <c r="BG71" s="275">
        <v>195612919.86000004</v>
      </c>
      <c r="BH71" s="660">
        <v>187770345.33000004</v>
      </c>
      <c r="BI71" s="275">
        <v>188467276.41000009</v>
      </c>
      <c r="BJ71" s="275">
        <v>204782046.21000004</v>
      </c>
      <c r="BK71" s="275">
        <v>211223798.19999999</v>
      </c>
      <c r="BL71" s="275">
        <v>210279868.67000002</v>
      </c>
      <c r="BM71" s="275">
        <v>218042154.61000004</v>
      </c>
      <c r="BN71" s="275">
        <v>210030731.44999999</v>
      </c>
      <c r="BO71" s="275">
        <v>224461997.25000003</v>
      </c>
      <c r="BP71" s="275">
        <v>254490808.12</v>
      </c>
      <c r="BQ71" s="275">
        <v>268357465.09</v>
      </c>
      <c r="BR71" s="220">
        <v>260173623.42999998</v>
      </c>
      <c r="BS71" s="220"/>
      <c r="BT71" s="220"/>
      <c r="BU71" s="165">
        <f t="shared" si="38"/>
        <v>8246967.7900000215</v>
      </c>
      <c r="BV71" s="69">
        <f t="shared" si="38"/>
        <v>26495233.050000012</v>
      </c>
      <c r="BW71" s="69">
        <f t="shared" si="38"/>
        <v>31934507.080000013</v>
      </c>
      <c r="BX71" s="69">
        <f t="shared" si="38"/>
        <v>35406713.289999962</v>
      </c>
      <c r="BY71" s="69">
        <f t="shared" si="38"/>
        <v>41268947.330000013</v>
      </c>
      <c r="BZ71" s="69">
        <f t="shared" si="38"/>
        <v>48410856.340000033</v>
      </c>
      <c r="CA71" s="69">
        <f t="shared" si="38"/>
        <v>61867692.289999947</v>
      </c>
      <c r="CB71" s="69">
        <f t="shared" si="38"/>
        <v>64238897.019999981</v>
      </c>
      <c r="CC71" s="69">
        <f t="shared" si="38"/>
        <v>58792319.349999994</v>
      </c>
      <c r="CD71" s="75">
        <f t="shared" si="38"/>
        <v>57259421.379999995</v>
      </c>
    </row>
    <row r="72" spans="1:82" x14ac:dyDescent="0.25">
      <c r="A72" s="4">
        <v>10</v>
      </c>
      <c r="B72" s="51" t="s">
        <v>38</v>
      </c>
      <c r="C72" s="240"/>
      <c r="D72" s="117"/>
      <c r="E72" s="117"/>
      <c r="F72" s="117"/>
      <c r="G72" s="117"/>
      <c r="H72" s="117"/>
      <c r="I72" s="117"/>
      <c r="J72" s="117"/>
      <c r="K72" s="117"/>
      <c r="L72" s="117"/>
      <c r="M72" s="117"/>
      <c r="N72" s="241"/>
      <c r="O72" s="118"/>
      <c r="P72" s="117"/>
      <c r="Q72" s="117"/>
      <c r="R72" s="117"/>
      <c r="S72" s="117"/>
      <c r="T72" s="117"/>
      <c r="U72" s="117"/>
      <c r="V72" s="118"/>
      <c r="W72" s="118"/>
      <c r="X72" s="619"/>
      <c r="Y72" s="775"/>
      <c r="Z72" s="818"/>
      <c r="AA72" s="818"/>
      <c r="AB72" s="818"/>
      <c r="AC72" s="818"/>
      <c r="AD72" s="817"/>
      <c r="AE72" s="818"/>
      <c r="AF72" s="817"/>
      <c r="AG72" s="818"/>
      <c r="AH72" s="818"/>
      <c r="AI72" s="817"/>
      <c r="AJ72" s="818"/>
      <c r="AK72" s="819"/>
      <c r="AL72" s="818"/>
      <c r="AM72" s="818"/>
      <c r="AN72" s="818"/>
      <c r="AO72" s="818"/>
      <c r="AP72" s="818"/>
      <c r="AQ72" s="817"/>
      <c r="AR72" s="818"/>
      <c r="AS72" s="818"/>
      <c r="AT72" s="818"/>
      <c r="AU72" s="818"/>
      <c r="AV72" s="818"/>
      <c r="AW72" s="626"/>
      <c r="AX72" s="621"/>
      <c r="AY72" s="621"/>
      <c r="AZ72" s="621"/>
      <c r="BA72" s="621"/>
      <c r="BB72" s="621"/>
      <c r="BC72" s="621"/>
      <c r="BD72" s="621"/>
      <c r="BE72" s="621"/>
      <c r="BF72" s="621"/>
      <c r="BG72" s="621"/>
      <c r="BH72" s="627"/>
      <c r="BI72" s="621"/>
      <c r="BJ72" s="621"/>
      <c r="BK72" s="621"/>
      <c r="BL72" s="621"/>
      <c r="BM72" s="621"/>
      <c r="BN72" s="621"/>
      <c r="BO72" s="621"/>
      <c r="BP72" s="621"/>
      <c r="BQ72" s="621"/>
      <c r="BR72" s="221"/>
      <c r="BS72" s="221"/>
      <c r="BT72" s="221"/>
      <c r="BU72" s="160"/>
      <c r="BV72" s="62"/>
      <c r="BW72" s="62"/>
      <c r="BX72" s="62"/>
      <c r="BY72" s="62"/>
      <c r="BZ72" s="62"/>
      <c r="CA72" s="62"/>
      <c r="CB72" s="62"/>
      <c r="CC72" s="62"/>
      <c r="CD72" s="76"/>
    </row>
    <row r="73" spans="1:82" x14ac:dyDescent="0.25">
      <c r="A73" s="4"/>
      <c r="B73" s="61" t="s">
        <v>41</v>
      </c>
      <c r="C73" s="240">
        <v>498858784</v>
      </c>
      <c r="D73" s="117">
        <v>403629935</v>
      </c>
      <c r="E73" s="117">
        <v>377476303</v>
      </c>
      <c r="F73" s="117">
        <v>403788515</v>
      </c>
      <c r="G73" s="117">
        <v>605690493</v>
      </c>
      <c r="H73" s="117">
        <v>667495908</v>
      </c>
      <c r="I73" s="117">
        <v>520070942</v>
      </c>
      <c r="J73" s="117">
        <v>414684665</v>
      </c>
      <c r="K73" s="117">
        <v>426679967</v>
      </c>
      <c r="L73" s="117">
        <v>498793848</v>
      </c>
      <c r="M73" s="117">
        <v>547127763</v>
      </c>
      <c r="N73" s="241">
        <v>488611235</v>
      </c>
      <c r="O73" s="118">
        <v>442296166</v>
      </c>
      <c r="P73" s="817">
        <v>451442316</v>
      </c>
      <c r="Q73" s="117">
        <v>430179664</v>
      </c>
      <c r="R73" s="117">
        <v>475635753</v>
      </c>
      <c r="S73" s="117">
        <v>662529052</v>
      </c>
      <c r="T73" s="817">
        <v>781582924</v>
      </c>
      <c r="U73" s="117">
        <v>577926180</v>
      </c>
      <c r="V73" s="118">
        <v>444069379</v>
      </c>
      <c r="W73" s="118">
        <v>438406091</v>
      </c>
      <c r="X73" s="670">
        <v>531087618</v>
      </c>
      <c r="Y73" s="852">
        <v>578827716</v>
      </c>
      <c r="Z73" s="818">
        <v>554775958</v>
      </c>
      <c r="AA73" s="818">
        <v>493473508</v>
      </c>
      <c r="AB73" s="818">
        <v>434626808</v>
      </c>
      <c r="AC73" s="818">
        <v>396885179</v>
      </c>
      <c r="AD73" s="817">
        <v>498568706</v>
      </c>
      <c r="AE73" s="818">
        <v>629861229</v>
      </c>
      <c r="AF73" s="817">
        <v>622930289</v>
      </c>
      <c r="AG73" s="818">
        <v>658013596</v>
      </c>
      <c r="AH73" s="818">
        <v>437804566</v>
      </c>
      <c r="AI73" s="817">
        <v>442524709</v>
      </c>
      <c r="AJ73" s="818">
        <v>493710432</v>
      </c>
      <c r="AK73" s="819">
        <v>563410166</v>
      </c>
      <c r="AL73" s="818">
        <v>575948603</v>
      </c>
      <c r="AM73" s="818">
        <v>487148902</v>
      </c>
      <c r="AN73" s="818">
        <v>414696930</v>
      </c>
      <c r="AO73" s="818">
        <v>386236907</v>
      </c>
      <c r="AP73" s="818">
        <v>463316882</v>
      </c>
      <c r="AQ73" s="817">
        <v>612467665</v>
      </c>
      <c r="AR73" s="818">
        <v>777535744</v>
      </c>
      <c r="AS73" s="818">
        <v>607821102</v>
      </c>
      <c r="AT73" s="818">
        <v>409627234</v>
      </c>
      <c r="AU73" s="818">
        <v>397784782</v>
      </c>
      <c r="AV73" s="818">
        <v>490440682</v>
      </c>
      <c r="AW73" s="678">
        <v>559372853</v>
      </c>
      <c r="AX73" s="674">
        <v>498008779</v>
      </c>
      <c r="AY73" s="674">
        <v>473198289</v>
      </c>
      <c r="AZ73" s="674">
        <v>410420834</v>
      </c>
      <c r="BA73" s="674">
        <v>370131922</v>
      </c>
      <c r="BB73" s="674">
        <v>416694513</v>
      </c>
      <c r="BC73" s="674">
        <v>607372276</v>
      </c>
      <c r="BD73" s="674">
        <v>670049876</v>
      </c>
      <c r="BE73" s="674">
        <v>572935322</v>
      </c>
      <c r="BF73" s="674">
        <v>436491937</v>
      </c>
      <c r="BG73" s="674">
        <v>416090919</v>
      </c>
      <c r="BH73" s="673">
        <v>497121815</v>
      </c>
      <c r="BI73" s="674">
        <v>544729288</v>
      </c>
      <c r="BJ73" s="674">
        <v>547031159</v>
      </c>
      <c r="BK73" s="674">
        <v>469489825</v>
      </c>
      <c r="BL73" s="674">
        <v>432755395</v>
      </c>
      <c r="BM73" s="674">
        <v>385355308</v>
      </c>
      <c r="BN73" s="674">
        <v>433708969</v>
      </c>
      <c r="BO73" s="674">
        <v>701192475</v>
      </c>
      <c r="BP73" s="674">
        <v>698109996</v>
      </c>
      <c r="BQ73" s="674">
        <v>484974502</v>
      </c>
      <c r="BR73" s="222">
        <v>379269754</v>
      </c>
      <c r="BS73" s="222"/>
      <c r="BT73" s="222"/>
      <c r="BU73" s="162">
        <f t="shared" ref="BU73:CD78" si="42">O73-C73</f>
        <v>-56562618</v>
      </c>
      <c r="BV73" s="64">
        <f t="shared" si="42"/>
        <v>47812381</v>
      </c>
      <c r="BW73" s="64">
        <f t="shared" si="42"/>
        <v>52703361</v>
      </c>
      <c r="BX73" s="64">
        <f t="shared" si="42"/>
        <v>71847238</v>
      </c>
      <c r="BY73" s="64">
        <f t="shared" si="42"/>
        <v>56838559</v>
      </c>
      <c r="BZ73" s="64">
        <f t="shared" si="42"/>
        <v>114087016</v>
      </c>
      <c r="CA73" s="64">
        <f t="shared" si="42"/>
        <v>57855238</v>
      </c>
      <c r="CB73" s="64">
        <f t="shared" si="42"/>
        <v>29384714</v>
      </c>
      <c r="CC73" s="64">
        <f t="shared" si="42"/>
        <v>11726124</v>
      </c>
      <c r="CD73" s="71">
        <f t="shared" si="42"/>
        <v>32293770</v>
      </c>
    </row>
    <row r="74" spans="1:82" x14ac:dyDescent="0.25">
      <c r="A74" s="4"/>
      <c r="B74" s="61" t="s">
        <v>42</v>
      </c>
      <c r="C74" s="240">
        <v>48381277</v>
      </c>
      <c r="D74" s="117">
        <v>39780872</v>
      </c>
      <c r="E74" s="117">
        <v>35539564</v>
      </c>
      <c r="F74" s="117">
        <v>34161322</v>
      </c>
      <c r="G74" s="117">
        <v>49670720</v>
      </c>
      <c r="H74" s="117">
        <v>53594262</v>
      </c>
      <c r="I74" s="117">
        <v>43620162</v>
      </c>
      <c r="J74" s="117">
        <v>35726996</v>
      </c>
      <c r="K74" s="117">
        <v>38033066</v>
      </c>
      <c r="L74" s="117">
        <v>45197703</v>
      </c>
      <c r="M74" s="117">
        <v>49608369</v>
      </c>
      <c r="N74" s="241">
        <v>45433170</v>
      </c>
      <c r="O74" s="118">
        <v>42572652</v>
      </c>
      <c r="P74" s="817">
        <v>42375955</v>
      </c>
      <c r="Q74" s="117">
        <v>39080238</v>
      </c>
      <c r="R74" s="117">
        <v>40581097</v>
      </c>
      <c r="S74" s="117">
        <v>54370623</v>
      </c>
      <c r="T74" s="817">
        <v>65505102</v>
      </c>
      <c r="U74" s="117">
        <v>50632522</v>
      </c>
      <c r="V74" s="118">
        <v>39743236</v>
      </c>
      <c r="W74" s="118">
        <v>40295717</v>
      </c>
      <c r="X74" s="670">
        <v>48159819</v>
      </c>
      <c r="Y74" s="852">
        <v>53742215</v>
      </c>
      <c r="Z74" s="818">
        <v>52742656</v>
      </c>
      <c r="AA74" s="818">
        <v>48714890</v>
      </c>
      <c r="AB74" s="818">
        <v>43207234</v>
      </c>
      <c r="AC74" s="818">
        <v>38569585</v>
      </c>
      <c r="AD74" s="817">
        <v>45505827</v>
      </c>
      <c r="AE74" s="818">
        <v>55047797</v>
      </c>
      <c r="AF74" s="817">
        <v>55305109</v>
      </c>
      <c r="AG74" s="818">
        <v>58872503</v>
      </c>
      <c r="AH74" s="818">
        <v>40377034</v>
      </c>
      <c r="AI74" s="817">
        <v>41999178</v>
      </c>
      <c r="AJ74" s="818">
        <v>49116669</v>
      </c>
      <c r="AK74" s="819">
        <v>54117437</v>
      </c>
      <c r="AL74" s="818">
        <v>58733048</v>
      </c>
      <c r="AM74" s="818">
        <v>50242772</v>
      </c>
      <c r="AN74" s="818">
        <v>43097215</v>
      </c>
      <c r="AO74" s="818">
        <v>39980581</v>
      </c>
      <c r="AP74" s="818">
        <v>44645831</v>
      </c>
      <c r="AQ74" s="817">
        <v>55168231</v>
      </c>
      <c r="AR74" s="818">
        <v>73063241</v>
      </c>
      <c r="AS74" s="818">
        <v>56478310</v>
      </c>
      <c r="AT74" s="818">
        <v>40030357</v>
      </c>
      <c r="AU74" s="818">
        <v>40096691</v>
      </c>
      <c r="AV74" s="818">
        <v>50959913</v>
      </c>
      <c r="AW74" s="678">
        <v>57837179</v>
      </c>
      <c r="AX74" s="674">
        <v>53529696</v>
      </c>
      <c r="AY74" s="674">
        <v>51767770</v>
      </c>
      <c r="AZ74" s="674">
        <v>46034850</v>
      </c>
      <c r="BA74" s="674">
        <v>40456314</v>
      </c>
      <c r="BB74" s="674">
        <v>43325097</v>
      </c>
      <c r="BC74" s="674">
        <v>58826663</v>
      </c>
      <c r="BD74" s="674">
        <v>66785534</v>
      </c>
      <c r="BE74" s="674">
        <v>58484483</v>
      </c>
      <c r="BF74" s="674">
        <v>44559397</v>
      </c>
      <c r="BG74" s="674">
        <v>44689874</v>
      </c>
      <c r="BH74" s="673">
        <v>53849387</v>
      </c>
      <c r="BI74" s="674">
        <v>58672402</v>
      </c>
      <c r="BJ74" s="674">
        <v>60420981</v>
      </c>
      <c r="BK74" s="674">
        <v>53579661</v>
      </c>
      <c r="BL74" s="674">
        <v>50286215</v>
      </c>
      <c r="BM74" s="674">
        <v>43879285</v>
      </c>
      <c r="BN74" s="674">
        <v>47399132</v>
      </c>
      <c r="BO74" s="674">
        <v>70240700</v>
      </c>
      <c r="BP74" s="674">
        <v>67385390</v>
      </c>
      <c r="BQ74" s="674">
        <v>50449487</v>
      </c>
      <c r="BR74" s="222">
        <v>39598581</v>
      </c>
      <c r="BS74" s="222"/>
      <c r="BT74" s="222"/>
      <c r="BU74" s="162">
        <f t="shared" si="42"/>
        <v>-5808625</v>
      </c>
      <c r="BV74" s="64">
        <f t="shared" si="42"/>
        <v>2595083</v>
      </c>
      <c r="BW74" s="64">
        <f t="shared" si="42"/>
        <v>3540674</v>
      </c>
      <c r="BX74" s="64">
        <f t="shared" si="42"/>
        <v>6419775</v>
      </c>
      <c r="BY74" s="64">
        <f t="shared" si="42"/>
        <v>4699903</v>
      </c>
      <c r="BZ74" s="64">
        <f t="shared" si="42"/>
        <v>11910840</v>
      </c>
      <c r="CA74" s="64">
        <f t="shared" si="42"/>
        <v>7012360</v>
      </c>
      <c r="CB74" s="64">
        <f t="shared" si="42"/>
        <v>4016240</v>
      </c>
      <c r="CC74" s="64">
        <f t="shared" si="42"/>
        <v>2262651</v>
      </c>
      <c r="CD74" s="71">
        <f t="shared" si="42"/>
        <v>2962116</v>
      </c>
    </row>
    <row r="75" spans="1:82" x14ac:dyDescent="0.25">
      <c r="A75" s="4"/>
      <c r="B75" s="61" t="s">
        <v>43</v>
      </c>
      <c r="C75" s="240">
        <v>363521716</v>
      </c>
      <c r="D75" s="117">
        <v>344880536</v>
      </c>
      <c r="E75" s="117">
        <v>317757988</v>
      </c>
      <c r="F75" s="117">
        <v>336825942</v>
      </c>
      <c r="G75" s="117">
        <v>382739147</v>
      </c>
      <c r="H75" s="117">
        <v>431888022</v>
      </c>
      <c r="I75" s="117">
        <v>385144125</v>
      </c>
      <c r="J75" s="117">
        <v>333711590</v>
      </c>
      <c r="K75" s="117">
        <v>330366447</v>
      </c>
      <c r="L75" s="117">
        <v>353164066</v>
      </c>
      <c r="M75" s="117">
        <v>366723550</v>
      </c>
      <c r="N75" s="241">
        <v>373249006</v>
      </c>
      <c r="O75" s="118">
        <v>335946566</v>
      </c>
      <c r="P75" s="817">
        <v>284371167</v>
      </c>
      <c r="Q75" s="117">
        <v>258982372</v>
      </c>
      <c r="R75" s="117">
        <v>282596493</v>
      </c>
      <c r="S75" s="117">
        <v>337608303</v>
      </c>
      <c r="T75" s="817">
        <v>385103124</v>
      </c>
      <c r="U75" s="117">
        <v>349263177</v>
      </c>
      <c r="V75" s="118">
        <v>316025885</v>
      </c>
      <c r="W75" s="118">
        <v>289658429</v>
      </c>
      <c r="X75" s="670">
        <v>321601615</v>
      </c>
      <c r="Y75" s="852">
        <v>337967492</v>
      </c>
      <c r="Z75" s="818">
        <v>357921616</v>
      </c>
      <c r="AA75" s="818">
        <v>317175128</v>
      </c>
      <c r="AB75" s="818">
        <v>307850573</v>
      </c>
      <c r="AC75" s="818">
        <v>286364648</v>
      </c>
      <c r="AD75" s="817">
        <v>326563508</v>
      </c>
      <c r="AE75" s="818">
        <v>360655321</v>
      </c>
      <c r="AF75" s="817">
        <v>379423293</v>
      </c>
      <c r="AG75" s="818">
        <v>386174929</v>
      </c>
      <c r="AH75" s="818">
        <v>319189207</v>
      </c>
      <c r="AI75" s="817">
        <v>311925749</v>
      </c>
      <c r="AJ75" s="818">
        <v>317846855</v>
      </c>
      <c r="AK75" s="819">
        <v>349770826</v>
      </c>
      <c r="AL75" s="818">
        <v>371944217</v>
      </c>
      <c r="AM75" s="818">
        <v>335021488</v>
      </c>
      <c r="AN75" s="818">
        <v>316654608</v>
      </c>
      <c r="AO75" s="818">
        <v>287302183</v>
      </c>
      <c r="AP75" s="818">
        <v>334558102</v>
      </c>
      <c r="AQ75" s="817">
        <v>369717514</v>
      </c>
      <c r="AR75" s="818">
        <v>416215366</v>
      </c>
      <c r="AS75" s="818">
        <v>385595740</v>
      </c>
      <c r="AT75" s="818">
        <v>307628204</v>
      </c>
      <c r="AU75" s="818">
        <v>306542762</v>
      </c>
      <c r="AV75" s="818">
        <v>327079000</v>
      </c>
      <c r="AW75" s="678">
        <v>347213422</v>
      </c>
      <c r="AX75" s="674">
        <v>342593821</v>
      </c>
      <c r="AY75" s="674">
        <v>321094008</v>
      </c>
      <c r="AZ75" s="674">
        <v>313458655</v>
      </c>
      <c r="BA75" s="674">
        <v>289750550</v>
      </c>
      <c r="BB75" s="674">
        <v>311005705</v>
      </c>
      <c r="BC75" s="674">
        <v>356524987</v>
      </c>
      <c r="BD75" s="674">
        <v>396450487</v>
      </c>
      <c r="BE75" s="674">
        <v>370919065</v>
      </c>
      <c r="BF75" s="674">
        <v>312784634</v>
      </c>
      <c r="BG75" s="674">
        <v>311676076</v>
      </c>
      <c r="BH75" s="673">
        <v>322738919</v>
      </c>
      <c r="BI75" s="674">
        <v>352400655</v>
      </c>
      <c r="BJ75" s="674">
        <v>369880735</v>
      </c>
      <c r="BK75" s="674">
        <v>336110479</v>
      </c>
      <c r="BL75" s="674">
        <v>326355497</v>
      </c>
      <c r="BM75" s="674">
        <v>299452256</v>
      </c>
      <c r="BN75" s="674">
        <v>276352569</v>
      </c>
      <c r="BO75" s="674">
        <v>454985332</v>
      </c>
      <c r="BP75" s="674">
        <v>393316598</v>
      </c>
      <c r="BQ75" s="674">
        <v>326388654</v>
      </c>
      <c r="BR75" s="222">
        <v>344414557</v>
      </c>
      <c r="BS75" s="222"/>
      <c r="BT75" s="222"/>
      <c r="BU75" s="162">
        <f t="shared" si="42"/>
        <v>-27575150</v>
      </c>
      <c r="BV75" s="64">
        <f t="shared" si="42"/>
        <v>-60509369</v>
      </c>
      <c r="BW75" s="64">
        <f t="shared" si="42"/>
        <v>-58775616</v>
      </c>
      <c r="BX75" s="64">
        <f t="shared" si="42"/>
        <v>-54229449</v>
      </c>
      <c r="BY75" s="64">
        <f t="shared" si="42"/>
        <v>-45130844</v>
      </c>
      <c r="BZ75" s="64">
        <f t="shared" si="42"/>
        <v>-46784898</v>
      </c>
      <c r="CA75" s="64">
        <f t="shared" si="42"/>
        <v>-35880948</v>
      </c>
      <c r="CB75" s="64">
        <f t="shared" si="42"/>
        <v>-17685705</v>
      </c>
      <c r="CC75" s="64">
        <f t="shared" si="42"/>
        <v>-40708018</v>
      </c>
      <c r="CD75" s="71">
        <f t="shared" si="42"/>
        <v>-31562451</v>
      </c>
    </row>
    <row r="76" spans="1:82" x14ac:dyDescent="0.25">
      <c r="A76" s="4"/>
      <c r="B76" s="61" t="s">
        <v>60</v>
      </c>
      <c r="C76" s="240">
        <v>721330771</v>
      </c>
      <c r="D76" s="117">
        <v>701581197</v>
      </c>
      <c r="E76" s="117">
        <v>689180086</v>
      </c>
      <c r="F76" s="117">
        <v>730994712</v>
      </c>
      <c r="G76" s="117">
        <v>838297684</v>
      </c>
      <c r="H76" s="117">
        <v>846110677</v>
      </c>
      <c r="I76" s="117">
        <v>773543971</v>
      </c>
      <c r="J76" s="117">
        <v>724215073</v>
      </c>
      <c r="K76" s="117">
        <v>705793145</v>
      </c>
      <c r="L76" s="117">
        <v>733338078</v>
      </c>
      <c r="M76" s="117">
        <v>755637639</v>
      </c>
      <c r="N76" s="241">
        <v>718179347</v>
      </c>
      <c r="O76" s="118">
        <v>673891189</v>
      </c>
      <c r="P76" s="817">
        <v>594503627</v>
      </c>
      <c r="Q76" s="117">
        <v>604133597</v>
      </c>
      <c r="R76" s="117">
        <v>657319178</v>
      </c>
      <c r="S76" s="117">
        <v>766606366</v>
      </c>
      <c r="T76" s="817">
        <v>790584427</v>
      </c>
      <c r="U76" s="117">
        <v>739939263</v>
      </c>
      <c r="V76" s="118">
        <v>661161779</v>
      </c>
      <c r="W76" s="118">
        <v>671140368</v>
      </c>
      <c r="X76" s="670">
        <v>686608793</v>
      </c>
      <c r="Y76" s="852">
        <v>696241811</v>
      </c>
      <c r="Z76" s="818">
        <v>665106096</v>
      </c>
      <c r="AA76" s="818">
        <v>651841863</v>
      </c>
      <c r="AB76" s="818">
        <v>642738308</v>
      </c>
      <c r="AC76" s="818">
        <v>602340915</v>
      </c>
      <c r="AD76" s="817">
        <v>762376655</v>
      </c>
      <c r="AE76" s="818">
        <v>779625228</v>
      </c>
      <c r="AF76" s="817">
        <v>778664441</v>
      </c>
      <c r="AG76" s="818">
        <v>799239422</v>
      </c>
      <c r="AH76" s="818">
        <v>717360612</v>
      </c>
      <c r="AI76" s="817">
        <v>678154613</v>
      </c>
      <c r="AJ76" s="818">
        <v>671972897</v>
      </c>
      <c r="AK76" s="819">
        <v>707203887</v>
      </c>
      <c r="AL76" s="818">
        <v>679321627</v>
      </c>
      <c r="AM76" s="818">
        <v>641076391</v>
      </c>
      <c r="AN76" s="818">
        <v>651841686</v>
      </c>
      <c r="AO76" s="818">
        <v>635763401</v>
      </c>
      <c r="AP76" s="818">
        <v>730990644</v>
      </c>
      <c r="AQ76" s="817">
        <v>838187066</v>
      </c>
      <c r="AR76" s="818">
        <v>832843925</v>
      </c>
      <c r="AS76" s="818">
        <v>789275786</v>
      </c>
      <c r="AT76" s="818">
        <v>670214340</v>
      </c>
      <c r="AU76" s="818">
        <v>657531881</v>
      </c>
      <c r="AV76" s="818">
        <v>684740141</v>
      </c>
      <c r="AW76" s="678">
        <v>723884636</v>
      </c>
      <c r="AX76" s="674">
        <v>664558727</v>
      </c>
      <c r="AY76" s="674">
        <v>682318834</v>
      </c>
      <c r="AZ76" s="674">
        <v>644108479</v>
      </c>
      <c r="BA76" s="674">
        <v>663689428</v>
      </c>
      <c r="BB76" s="674">
        <v>693168360</v>
      </c>
      <c r="BC76" s="674">
        <v>827152754</v>
      </c>
      <c r="BD76" s="674">
        <v>816093936</v>
      </c>
      <c r="BE76" s="674">
        <v>787207702</v>
      </c>
      <c r="BF76" s="674">
        <v>683327488</v>
      </c>
      <c r="BG76" s="674">
        <v>672699587</v>
      </c>
      <c r="BH76" s="673">
        <v>637588585</v>
      </c>
      <c r="BI76" s="674">
        <v>744518254</v>
      </c>
      <c r="BJ76" s="674">
        <v>675043383</v>
      </c>
      <c r="BK76" s="674">
        <v>668732893</v>
      </c>
      <c r="BL76" s="674">
        <v>641875620</v>
      </c>
      <c r="BM76" s="674">
        <v>624337211</v>
      </c>
      <c r="BN76" s="674">
        <v>460069686</v>
      </c>
      <c r="BO76" s="674">
        <v>757158089</v>
      </c>
      <c r="BP76" s="674">
        <v>772648414</v>
      </c>
      <c r="BQ76" s="674">
        <v>635457531</v>
      </c>
      <c r="BR76" s="222">
        <v>594924729</v>
      </c>
      <c r="BS76" s="222"/>
      <c r="BT76" s="222"/>
      <c r="BU76" s="162">
        <f t="shared" si="42"/>
        <v>-47439582</v>
      </c>
      <c r="BV76" s="64">
        <f t="shared" si="42"/>
        <v>-107077570</v>
      </c>
      <c r="BW76" s="64">
        <f t="shared" si="42"/>
        <v>-85046489</v>
      </c>
      <c r="BX76" s="64">
        <f t="shared" si="42"/>
        <v>-73675534</v>
      </c>
      <c r="BY76" s="64">
        <f t="shared" si="42"/>
        <v>-71691318</v>
      </c>
      <c r="BZ76" s="64">
        <f t="shared" si="42"/>
        <v>-55526250</v>
      </c>
      <c r="CA76" s="64">
        <f t="shared" si="42"/>
        <v>-33604708</v>
      </c>
      <c r="CB76" s="64">
        <f t="shared" si="42"/>
        <v>-63053294</v>
      </c>
      <c r="CC76" s="64">
        <f t="shared" si="42"/>
        <v>-34652777</v>
      </c>
      <c r="CD76" s="71">
        <f t="shared" si="42"/>
        <v>-46729285</v>
      </c>
    </row>
    <row r="77" spans="1:82" x14ac:dyDescent="0.25">
      <c r="A77" s="4"/>
      <c r="B77" s="61" t="s">
        <v>56</v>
      </c>
      <c r="C77" s="240">
        <v>7471547</v>
      </c>
      <c r="D77" s="117">
        <v>6640886</v>
      </c>
      <c r="E77" s="117">
        <v>5993700</v>
      </c>
      <c r="F77" s="117">
        <v>5456601</v>
      </c>
      <c r="G77" s="117">
        <v>5743337</v>
      </c>
      <c r="H77" s="117">
        <v>5474651</v>
      </c>
      <c r="I77" s="117">
        <v>7287940</v>
      </c>
      <c r="J77" s="117">
        <v>7676163</v>
      </c>
      <c r="K77" s="117">
        <v>8191465</v>
      </c>
      <c r="L77" s="117">
        <v>8758562</v>
      </c>
      <c r="M77" s="117">
        <v>8786216</v>
      </c>
      <c r="N77" s="241">
        <v>7496565</v>
      </c>
      <c r="O77" s="118">
        <v>7324535</v>
      </c>
      <c r="P77" s="817">
        <v>6325389</v>
      </c>
      <c r="Q77" s="117">
        <v>5683611</v>
      </c>
      <c r="R77" s="117">
        <v>5265045</v>
      </c>
      <c r="S77" s="117">
        <v>5516263</v>
      </c>
      <c r="T77" s="817">
        <v>6058734</v>
      </c>
      <c r="U77" s="117">
        <v>6539809</v>
      </c>
      <c r="V77" s="118">
        <v>7495901</v>
      </c>
      <c r="W77" s="118">
        <v>7893851</v>
      </c>
      <c r="X77" s="670">
        <v>8751922</v>
      </c>
      <c r="Y77" s="852">
        <v>8562363</v>
      </c>
      <c r="Z77" s="818">
        <v>7276479</v>
      </c>
      <c r="AA77" s="818">
        <v>7007921</v>
      </c>
      <c r="AB77" s="818">
        <v>6262614</v>
      </c>
      <c r="AC77" s="818">
        <v>5691800</v>
      </c>
      <c r="AD77" s="817">
        <v>5251838</v>
      </c>
      <c r="AE77" s="818">
        <v>5446971</v>
      </c>
      <c r="AF77" s="817">
        <v>5891280</v>
      </c>
      <c r="AG77" s="818">
        <v>6559497</v>
      </c>
      <c r="AH77" s="818">
        <v>7453525</v>
      </c>
      <c r="AI77" s="817">
        <v>7914964</v>
      </c>
      <c r="AJ77" s="818">
        <v>8567366</v>
      </c>
      <c r="AK77" s="819">
        <v>8414074</v>
      </c>
      <c r="AL77" s="818">
        <v>7208529</v>
      </c>
      <c r="AM77" s="818">
        <v>6987210</v>
      </c>
      <c r="AN77" s="818">
        <v>6015197</v>
      </c>
      <c r="AO77" s="818">
        <v>5512763</v>
      </c>
      <c r="AP77" s="818">
        <v>5205846</v>
      </c>
      <c r="AQ77" s="817">
        <v>5291854</v>
      </c>
      <c r="AR77" s="818">
        <v>5862372</v>
      </c>
      <c r="AS77" s="818">
        <v>6336058</v>
      </c>
      <c r="AT77" s="818">
        <v>7278659</v>
      </c>
      <c r="AU77" s="818">
        <v>7649506</v>
      </c>
      <c r="AV77" s="818">
        <v>8223797</v>
      </c>
      <c r="AW77" s="678">
        <v>8216388</v>
      </c>
      <c r="AX77" s="674">
        <v>6982781</v>
      </c>
      <c r="AY77" s="674">
        <v>6863155</v>
      </c>
      <c r="AZ77" s="674">
        <v>6020734</v>
      </c>
      <c r="BA77" s="674">
        <v>5446215</v>
      </c>
      <c r="BB77" s="674">
        <v>5090955</v>
      </c>
      <c r="BC77" s="674">
        <v>5216324</v>
      </c>
      <c r="BD77" s="674">
        <v>5696041</v>
      </c>
      <c r="BE77" s="674">
        <v>6318625</v>
      </c>
      <c r="BF77" s="674">
        <v>7129086</v>
      </c>
      <c r="BG77" s="674">
        <v>7615748</v>
      </c>
      <c r="BH77" s="673">
        <v>8191719</v>
      </c>
      <c r="BI77" s="674">
        <v>8110005</v>
      </c>
      <c r="BJ77" s="674">
        <v>7014647</v>
      </c>
      <c r="BK77" s="674">
        <v>6742865</v>
      </c>
      <c r="BL77" s="674">
        <v>5913026</v>
      </c>
      <c r="BM77" s="674">
        <v>5307673</v>
      </c>
      <c r="BN77" s="674">
        <v>2841093.0649999999</v>
      </c>
      <c r="BO77" s="674">
        <v>3745395.8089999999</v>
      </c>
      <c r="BP77" s="674">
        <v>3499416.5809999998</v>
      </c>
      <c r="BQ77" s="674">
        <v>4126148.3020000001</v>
      </c>
      <c r="BR77" s="222">
        <v>3971441.4240000001</v>
      </c>
      <c r="BS77" s="222"/>
      <c r="BT77" s="222"/>
      <c r="BU77" s="162">
        <f t="shared" si="42"/>
        <v>-147012</v>
      </c>
      <c r="BV77" s="64">
        <f t="shared" si="42"/>
        <v>-315497</v>
      </c>
      <c r="BW77" s="64">
        <f t="shared" si="42"/>
        <v>-310089</v>
      </c>
      <c r="BX77" s="64">
        <f t="shared" si="42"/>
        <v>-191556</v>
      </c>
      <c r="BY77" s="64">
        <f t="shared" si="42"/>
        <v>-227074</v>
      </c>
      <c r="BZ77" s="64">
        <f t="shared" si="42"/>
        <v>584083</v>
      </c>
      <c r="CA77" s="64">
        <f t="shared" si="42"/>
        <v>-748131</v>
      </c>
      <c r="CB77" s="64">
        <f t="shared" si="42"/>
        <v>-180262</v>
      </c>
      <c r="CC77" s="64">
        <f t="shared" si="42"/>
        <v>-297614</v>
      </c>
      <c r="CD77" s="71">
        <f t="shared" si="42"/>
        <v>-6640</v>
      </c>
    </row>
    <row r="78" spans="1:82" x14ac:dyDescent="0.25">
      <c r="A78" s="4"/>
      <c r="B78" s="61" t="s">
        <v>46</v>
      </c>
      <c r="C78" s="242">
        <v>1639564095</v>
      </c>
      <c r="D78" s="119">
        <v>1496513426</v>
      </c>
      <c r="E78" s="119">
        <v>1425947641</v>
      </c>
      <c r="F78" s="119">
        <v>1511227092</v>
      </c>
      <c r="G78" s="119">
        <v>1882141381</v>
      </c>
      <c r="H78" s="119">
        <v>2004563520</v>
      </c>
      <c r="I78" s="119">
        <v>1729667140</v>
      </c>
      <c r="J78" s="119">
        <v>1516014487</v>
      </c>
      <c r="K78" s="119">
        <v>1509064090</v>
      </c>
      <c r="L78" s="119">
        <v>1639252257</v>
      </c>
      <c r="M78" s="119">
        <v>1727883537</v>
      </c>
      <c r="N78" s="243">
        <v>1632969323</v>
      </c>
      <c r="O78" s="120">
        <v>1502031108</v>
      </c>
      <c r="P78" s="119">
        <v>1379018454</v>
      </c>
      <c r="Q78" s="119">
        <v>1338059482</v>
      </c>
      <c r="R78" s="119">
        <v>1461397566</v>
      </c>
      <c r="S78" s="119">
        <v>1826630607</v>
      </c>
      <c r="T78" s="826">
        <f>SUM(T73:T77)</f>
        <v>2028834311</v>
      </c>
      <c r="U78" s="119">
        <v>1724300951</v>
      </c>
      <c r="V78" s="120">
        <v>1468496180</v>
      </c>
      <c r="W78" s="120">
        <v>1447394456</v>
      </c>
      <c r="X78" s="670">
        <v>1596209767</v>
      </c>
      <c r="Y78" s="852">
        <v>1675341597</v>
      </c>
      <c r="Z78" s="827">
        <f>SUM(Z73:Z77)</f>
        <v>1637822805</v>
      </c>
      <c r="AA78" s="827">
        <v>1518213310</v>
      </c>
      <c r="AB78" s="827">
        <v>1434685537</v>
      </c>
      <c r="AC78" s="827">
        <v>1329852127</v>
      </c>
      <c r="AD78" s="826">
        <f>SUM(AD73:AD77)</f>
        <v>1638266534</v>
      </c>
      <c r="AE78" s="827">
        <v>1830636546</v>
      </c>
      <c r="AF78" s="826">
        <f>SUM(AF73:AF77)</f>
        <v>1842214412</v>
      </c>
      <c r="AG78" s="827">
        <v>1908859947</v>
      </c>
      <c r="AH78" s="827">
        <v>1522184944</v>
      </c>
      <c r="AI78" s="826">
        <f t="shared" ref="AI78" si="43">SUM(AI73:AI77)</f>
        <v>1482519213</v>
      </c>
      <c r="AJ78" s="827">
        <v>1541214219</v>
      </c>
      <c r="AK78" s="828">
        <v>1682916390</v>
      </c>
      <c r="AL78" s="827">
        <v>1693156024</v>
      </c>
      <c r="AM78" s="827">
        <f t="shared" ref="AM78" si="44">SUM(AM73:AM77)</f>
        <v>1520476763</v>
      </c>
      <c r="AN78" s="827">
        <v>1432305636</v>
      </c>
      <c r="AO78" s="827">
        <v>1354795835</v>
      </c>
      <c r="AP78" s="827">
        <v>1578717305</v>
      </c>
      <c r="AQ78" s="826">
        <f t="shared" ref="AQ78" si="45">SUM(AQ73:AQ77)</f>
        <v>1880832330</v>
      </c>
      <c r="AR78" s="827">
        <v>2105520648</v>
      </c>
      <c r="AS78" s="827">
        <v>1845506996</v>
      </c>
      <c r="AT78" s="827">
        <v>1434778794</v>
      </c>
      <c r="AU78" s="827">
        <v>1409605622</v>
      </c>
      <c r="AV78" s="827">
        <v>1561443533</v>
      </c>
      <c r="AW78" s="678">
        <v>1696524478</v>
      </c>
      <c r="AX78" s="674">
        <v>1565673804</v>
      </c>
      <c r="AY78" s="674">
        <v>1535242056</v>
      </c>
      <c r="AZ78" s="674">
        <v>1420043552</v>
      </c>
      <c r="BA78" s="674">
        <v>1369474429</v>
      </c>
      <c r="BB78" s="674">
        <v>1469284630</v>
      </c>
      <c r="BC78" s="674">
        <v>1855093004</v>
      </c>
      <c r="BD78" s="674">
        <v>1955075874</v>
      </c>
      <c r="BE78" s="674">
        <v>1795865197</v>
      </c>
      <c r="BF78" s="674">
        <v>1484292542</v>
      </c>
      <c r="BG78" s="674">
        <v>1452772204</v>
      </c>
      <c r="BH78" s="673">
        <v>1519490425</v>
      </c>
      <c r="BI78" s="674">
        <v>1708430604</v>
      </c>
      <c r="BJ78" s="674">
        <v>1659390905</v>
      </c>
      <c r="BK78" s="674">
        <v>1534655723</v>
      </c>
      <c r="BL78" s="674">
        <v>1457185753</v>
      </c>
      <c r="BM78" s="674">
        <v>1358331733</v>
      </c>
      <c r="BN78" s="674">
        <v>1220371449.0650001</v>
      </c>
      <c r="BO78" s="674">
        <v>1987321991.809</v>
      </c>
      <c r="BP78" s="674">
        <v>1934959814.5810001</v>
      </c>
      <c r="BQ78" s="674">
        <v>1501396322.302</v>
      </c>
      <c r="BR78" s="222">
        <v>1362179062.424</v>
      </c>
      <c r="BS78" s="222"/>
      <c r="BT78" s="222"/>
      <c r="BU78" s="162">
        <f t="shared" si="42"/>
        <v>-137532987</v>
      </c>
      <c r="BV78" s="64">
        <f t="shared" si="42"/>
        <v>-117494972</v>
      </c>
      <c r="BW78" s="64">
        <f t="shared" si="42"/>
        <v>-87888159</v>
      </c>
      <c r="BX78" s="64">
        <f t="shared" si="42"/>
        <v>-49829526</v>
      </c>
      <c r="BY78" s="64">
        <f t="shared" si="42"/>
        <v>-55510774</v>
      </c>
      <c r="BZ78" s="64">
        <f t="shared" si="42"/>
        <v>24270791</v>
      </c>
      <c r="CA78" s="64">
        <f t="shared" si="42"/>
        <v>-5366189</v>
      </c>
      <c r="CB78" s="64">
        <f t="shared" si="42"/>
        <v>-47518307</v>
      </c>
      <c r="CC78" s="64">
        <f t="shared" si="42"/>
        <v>-61669634</v>
      </c>
      <c r="CD78" s="71">
        <f t="shared" si="42"/>
        <v>-43042490</v>
      </c>
    </row>
    <row r="79" spans="1:82" x14ac:dyDescent="0.25">
      <c r="A79" s="4">
        <v>11</v>
      </c>
      <c r="B79" s="79" t="s">
        <v>39</v>
      </c>
      <c r="C79" s="836"/>
      <c r="D79" s="130"/>
      <c r="E79" s="130"/>
      <c r="F79" s="130"/>
      <c r="G79" s="130"/>
      <c r="H79" s="130"/>
      <c r="I79" s="130"/>
      <c r="J79" s="130"/>
      <c r="K79" s="130"/>
      <c r="L79" s="130"/>
      <c r="M79" s="130"/>
      <c r="N79" s="837"/>
      <c r="O79" s="838"/>
      <c r="P79" s="130"/>
      <c r="Q79" s="130"/>
      <c r="R79" s="130"/>
      <c r="S79" s="130"/>
      <c r="T79" s="839"/>
      <c r="U79" s="130"/>
      <c r="V79" s="838"/>
      <c r="W79" s="838"/>
      <c r="X79" s="681"/>
      <c r="Y79" s="853"/>
      <c r="Z79" s="271"/>
      <c r="AA79" s="271"/>
      <c r="AB79" s="271"/>
      <c r="AC79" s="271"/>
      <c r="AD79" s="839"/>
      <c r="AE79" s="271"/>
      <c r="AF79" s="839"/>
      <c r="AG79" s="271"/>
      <c r="AH79" s="271"/>
      <c r="AI79" s="839"/>
      <c r="AJ79" s="271"/>
      <c r="AK79" s="840"/>
      <c r="AL79" s="271"/>
      <c r="AM79" s="271"/>
      <c r="AN79" s="271"/>
      <c r="AO79" s="271"/>
      <c r="AP79" s="271"/>
      <c r="AQ79" s="839"/>
      <c r="AR79" s="271"/>
      <c r="AS79" s="271"/>
      <c r="AT79" s="271"/>
      <c r="AU79" s="271"/>
      <c r="AV79" s="271"/>
      <c r="AW79" s="689"/>
      <c r="AX79" s="685"/>
      <c r="AY79" s="685"/>
      <c r="AZ79" s="685"/>
      <c r="BA79" s="685"/>
      <c r="BB79" s="685"/>
      <c r="BC79" s="685"/>
      <c r="BD79" s="685"/>
      <c r="BE79" s="685"/>
      <c r="BF79" s="685"/>
      <c r="BG79" s="685"/>
      <c r="BH79" s="684"/>
      <c r="BI79" s="685"/>
      <c r="BJ79" s="685"/>
      <c r="BK79" s="685"/>
      <c r="BL79" s="685"/>
      <c r="BM79" s="685"/>
      <c r="BN79" s="685"/>
      <c r="BO79" s="685"/>
      <c r="BP79" s="685"/>
      <c r="BQ79" s="685"/>
      <c r="BR79" s="223"/>
      <c r="BS79" s="223"/>
      <c r="BT79" s="223"/>
      <c r="BU79" s="164"/>
      <c r="BV79" s="68"/>
      <c r="BW79" s="68"/>
      <c r="BX79" s="68"/>
      <c r="BY79" s="68"/>
      <c r="BZ79" s="68"/>
      <c r="CA79" s="68"/>
      <c r="CB79" s="68"/>
      <c r="CC79" s="68"/>
      <c r="CD79" s="74"/>
    </row>
    <row r="80" spans="1:82" x14ac:dyDescent="0.25">
      <c r="A80" s="4"/>
      <c r="B80" s="61" t="s">
        <v>41</v>
      </c>
      <c r="C80" s="830">
        <v>93206833.090000004</v>
      </c>
      <c r="D80" s="129">
        <v>74321881.319999993</v>
      </c>
      <c r="E80" s="129">
        <v>69867250.339999989</v>
      </c>
      <c r="F80" s="129">
        <v>74105754.439999998</v>
      </c>
      <c r="G80" s="129">
        <v>103057657.08999997</v>
      </c>
      <c r="H80" s="129">
        <v>110433661.05</v>
      </c>
      <c r="I80" s="129">
        <v>86700235.310000002</v>
      </c>
      <c r="J80" s="129">
        <v>70998000.659999996</v>
      </c>
      <c r="K80" s="129">
        <v>72786478.140000001</v>
      </c>
      <c r="L80" s="129">
        <v>83913786.060000002</v>
      </c>
      <c r="M80" s="129">
        <v>93923389.289999992</v>
      </c>
      <c r="N80" s="831">
        <v>86692966.840000018</v>
      </c>
      <c r="O80" s="832">
        <v>79030065.24000001</v>
      </c>
      <c r="P80" s="834">
        <v>80132524.329999998</v>
      </c>
      <c r="Q80" s="129">
        <v>76380621.780000001</v>
      </c>
      <c r="R80" s="129">
        <v>83732946.00999999</v>
      </c>
      <c r="S80" s="129">
        <v>111955354.45999999</v>
      </c>
      <c r="T80" s="834">
        <v>127712833.7</v>
      </c>
      <c r="U80" s="129">
        <v>95499149.690000027</v>
      </c>
      <c r="V80" s="832">
        <v>75765588.420000002</v>
      </c>
      <c r="W80" s="832">
        <v>74730741.050000012</v>
      </c>
      <c r="X80" s="93">
        <v>89791394.909999996</v>
      </c>
      <c r="Y80" s="725">
        <v>101215138.88</v>
      </c>
      <c r="Z80" s="276">
        <v>101215249.77000003</v>
      </c>
      <c r="AA80" s="276">
        <v>82825327</v>
      </c>
      <c r="AB80" s="276">
        <v>75864493.849999994</v>
      </c>
      <c r="AC80" s="276">
        <v>71771433.090000018</v>
      </c>
      <c r="AD80" s="834">
        <v>87160749.330000013</v>
      </c>
      <c r="AE80" s="276">
        <v>107375778.41</v>
      </c>
      <c r="AF80" s="834">
        <v>105147066.45999999</v>
      </c>
      <c r="AG80" s="276">
        <v>110997703.84999999</v>
      </c>
      <c r="AH80" s="276">
        <v>76346914.440000027</v>
      </c>
      <c r="AI80" s="834">
        <v>77046986.049999997</v>
      </c>
      <c r="AJ80" s="276">
        <v>85117017.960000008</v>
      </c>
      <c r="AK80" s="835">
        <v>103711133.27000001</v>
      </c>
      <c r="AL80" s="276">
        <v>113462411.54000001</v>
      </c>
      <c r="AM80" s="276">
        <v>94832054.730000004</v>
      </c>
      <c r="AN80" s="276">
        <v>82068520.549999997</v>
      </c>
      <c r="AO80" s="276">
        <v>76761930.489999995</v>
      </c>
      <c r="AP80" s="276">
        <v>90940149.780000016</v>
      </c>
      <c r="AQ80" s="834">
        <v>122765578.22000001</v>
      </c>
      <c r="AR80" s="276">
        <v>157937606.89999998</v>
      </c>
      <c r="AS80" s="276">
        <v>126040079.39999999</v>
      </c>
      <c r="AT80" s="276">
        <v>87791935.50999999</v>
      </c>
      <c r="AU80" s="276">
        <v>85587752.729999989</v>
      </c>
      <c r="AV80" s="276">
        <v>103770303.59</v>
      </c>
      <c r="AW80" s="696">
        <v>125591074.73999998</v>
      </c>
      <c r="AX80" s="692">
        <v>120020926.45999998</v>
      </c>
      <c r="AY80" s="692">
        <v>112409919.59999998</v>
      </c>
      <c r="AZ80" s="692">
        <v>96576133.400000021</v>
      </c>
      <c r="BA80" s="692">
        <v>87447334.299999982</v>
      </c>
      <c r="BB80" s="692">
        <v>96959584.929999992</v>
      </c>
      <c r="BC80" s="692">
        <v>129664419.86999999</v>
      </c>
      <c r="BD80" s="692">
        <v>134244629.64000002</v>
      </c>
      <c r="BE80" s="692">
        <v>116690368.39</v>
      </c>
      <c r="BF80" s="692">
        <v>91819308.070000008</v>
      </c>
      <c r="BG80" s="692">
        <v>88290973.409999982</v>
      </c>
      <c r="BH80" s="691">
        <v>103521878.78</v>
      </c>
      <c r="BI80" s="692">
        <v>117492102.69000001</v>
      </c>
      <c r="BJ80" s="692">
        <v>123969218.21999998</v>
      </c>
      <c r="BK80" s="692">
        <v>106125287.16999999</v>
      </c>
      <c r="BL80" s="692">
        <v>98240028.829999998</v>
      </c>
      <c r="BM80" s="692">
        <v>88596593.199999988</v>
      </c>
      <c r="BN80" s="692">
        <v>154084895.69</v>
      </c>
      <c r="BO80" s="692">
        <v>236814850.28</v>
      </c>
      <c r="BP80" s="692">
        <v>246046596.47999999</v>
      </c>
      <c r="BQ80" s="692">
        <v>174893022.19</v>
      </c>
      <c r="BR80" s="224">
        <v>139953988.84999999</v>
      </c>
      <c r="BS80" s="224"/>
      <c r="BT80" s="224"/>
      <c r="BU80" s="164">
        <f t="shared" ref="BU80:CD85" si="46">O80-C80</f>
        <v>-14176767.849999994</v>
      </c>
      <c r="BV80" s="68">
        <f t="shared" si="46"/>
        <v>5810643.0100000054</v>
      </c>
      <c r="BW80" s="68">
        <f t="shared" si="46"/>
        <v>6513371.4400000125</v>
      </c>
      <c r="BX80" s="68">
        <f t="shared" si="46"/>
        <v>9627191.5699999928</v>
      </c>
      <c r="BY80" s="68">
        <f t="shared" si="46"/>
        <v>8897697.3700000197</v>
      </c>
      <c r="BZ80" s="68">
        <f t="shared" si="46"/>
        <v>17279172.650000006</v>
      </c>
      <c r="CA80" s="68">
        <f t="shared" si="46"/>
        <v>8798914.380000025</v>
      </c>
      <c r="CB80" s="68">
        <f t="shared" si="46"/>
        <v>4767587.7600000054</v>
      </c>
      <c r="CC80" s="68">
        <f t="shared" si="46"/>
        <v>1944262.9100000113</v>
      </c>
      <c r="CD80" s="74">
        <f t="shared" si="46"/>
        <v>5877608.849999994</v>
      </c>
    </row>
    <row r="81" spans="1:82" x14ac:dyDescent="0.25">
      <c r="A81" s="4"/>
      <c r="B81" s="61" t="s">
        <v>42</v>
      </c>
      <c r="C81" s="830">
        <v>3792314.5100000002</v>
      </c>
      <c r="D81" s="129">
        <v>3114569.38</v>
      </c>
      <c r="E81" s="129">
        <v>2845939.78</v>
      </c>
      <c r="F81" s="129">
        <v>2740415.48</v>
      </c>
      <c r="G81" s="129">
        <v>3532515.7700000009</v>
      </c>
      <c r="H81" s="129">
        <v>3680197.5900000003</v>
      </c>
      <c r="I81" s="129">
        <v>3001261.81</v>
      </c>
      <c r="J81" s="129">
        <v>2528227.98</v>
      </c>
      <c r="K81" s="129">
        <v>2653528.7299999995</v>
      </c>
      <c r="L81" s="129">
        <v>3090457.0300000003</v>
      </c>
      <c r="M81" s="129">
        <v>3539207.1500000004</v>
      </c>
      <c r="N81" s="831">
        <v>3460922.43</v>
      </c>
      <c r="O81" s="832">
        <v>3288800.87</v>
      </c>
      <c r="P81" s="834">
        <v>3252507.5599999996</v>
      </c>
      <c r="Q81" s="129">
        <v>3018758.8699999996</v>
      </c>
      <c r="R81" s="129">
        <v>3194073.3</v>
      </c>
      <c r="S81" s="129">
        <v>4013284.19</v>
      </c>
      <c r="T81" s="834">
        <v>4525068.47</v>
      </c>
      <c r="U81" s="129">
        <v>3602130.6399999997</v>
      </c>
      <c r="V81" s="832">
        <v>2976881.29</v>
      </c>
      <c r="W81" s="832">
        <v>2990954.5</v>
      </c>
      <c r="X81" s="93">
        <v>3557465.3500000006</v>
      </c>
      <c r="Y81" s="725">
        <v>4105323.07</v>
      </c>
      <c r="Z81" s="276">
        <v>4298625.57</v>
      </c>
      <c r="AA81" s="276">
        <v>2996455</v>
      </c>
      <c r="AB81" s="276">
        <v>2857828.0000000005</v>
      </c>
      <c r="AC81" s="276">
        <v>2669740.3599999994</v>
      </c>
      <c r="AD81" s="834">
        <v>3003885.0200000009</v>
      </c>
      <c r="AE81" s="276">
        <v>3505089.8400000003</v>
      </c>
      <c r="AF81" s="834">
        <v>3497461.6999999997</v>
      </c>
      <c r="AG81" s="276">
        <v>3645955.0300000003</v>
      </c>
      <c r="AH81" s="276">
        <v>2591921.0699999998</v>
      </c>
      <c r="AI81" s="834">
        <v>2697626.6100000003</v>
      </c>
      <c r="AJ81" s="276">
        <v>3053088.93</v>
      </c>
      <c r="AK81" s="835">
        <v>3722181.4899999998</v>
      </c>
      <c r="AL81" s="276">
        <v>4378623.1499999994</v>
      </c>
      <c r="AM81" s="276">
        <v>3669502.15</v>
      </c>
      <c r="AN81" s="276">
        <v>3223700.02</v>
      </c>
      <c r="AO81" s="276">
        <v>3070274.18</v>
      </c>
      <c r="AP81" s="276">
        <v>3296506.63</v>
      </c>
      <c r="AQ81" s="834">
        <v>4142607.76</v>
      </c>
      <c r="AR81" s="276">
        <v>5369968.0499999998</v>
      </c>
      <c r="AS81" s="276">
        <v>4269993.5399999991</v>
      </c>
      <c r="AT81" s="276">
        <v>3167994.9000000004</v>
      </c>
      <c r="AU81" s="276">
        <v>3163819.6800000006</v>
      </c>
      <c r="AV81" s="276">
        <v>3832385.16</v>
      </c>
      <c r="AW81" s="696">
        <v>4153222.41</v>
      </c>
      <c r="AX81" s="692">
        <v>3822401.43</v>
      </c>
      <c r="AY81" s="692">
        <v>3670319.17</v>
      </c>
      <c r="AZ81" s="692">
        <v>3236364.06</v>
      </c>
      <c r="BA81" s="692">
        <v>2907041.44</v>
      </c>
      <c r="BB81" s="692">
        <v>2994963.69</v>
      </c>
      <c r="BC81" s="692">
        <v>4117294.43</v>
      </c>
      <c r="BD81" s="692">
        <v>4451480.03</v>
      </c>
      <c r="BE81" s="692">
        <v>4015691.92</v>
      </c>
      <c r="BF81" s="692">
        <v>3196573.1699999995</v>
      </c>
      <c r="BG81" s="692">
        <v>3237340.0400000005</v>
      </c>
      <c r="BH81" s="691">
        <v>3789414.2899999996</v>
      </c>
      <c r="BI81" s="692">
        <v>3988901.4300000006</v>
      </c>
      <c r="BJ81" s="692">
        <v>4540221.5699999994</v>
      </c>
      <c r="BK81" s="692">
        <v>3978447.8000000003</v>
      </c>
      <c r="BL81" s="692">
        <v>3750734.3700000006</v>
      </c>
      <c r="BM81" s="692">
        <v>3387543.47</v>
      </c>
      <c r="BN81" s="692">
        <v>9979655.0999999996</v>
      </c>
      <c r="BO81" s="692">
        <v>14318603.67</v>
      </c>
      <c r="BP81" s="692">
        <v>14153383.9</v>
      </c>
      <c r="BQ81" s="692">
        <v>10809125.15</v>
      </c>
      <c r="BR81" s="224">
        <v>8708804.5199999996</v>
      </c>
      <c r="BS81" s="224"/>
      <c r="BT81" s="224"/>
      <c r="BU81" s="164">
        <f t="shared" si="46"/>
        <v>-503513.64000000013</v>
      </c>
      <c r="BV81" s="68">
        <f t="shared" si="46"/>
        <v>137938.1799999997</v>
      </c>
      <c r="BW81" s="68">
        <f t="shared" si="46"/>
        <v>172819.08999999985</v>
      </c>
      <c r="BX81" s="68">
        <f t="shared" si="46"/>
        <v>453657.81999999983</v>
      </c>
      <c r="BY81" s="68">
        <f t="shared" si="46"/>
        <v>480768.41999999899</v>
      </c>
      <c r="BZ81" s="68">
        <f t="shared" si="46"/>
        <v>844870.87999999942</v>
      </c>
      <c r="CA81" s="68">
        <f t="shared" si="46"/>
        <v>600868.82999999961</v>
      </c>
      <c r="CB81" s="68">
        <f t="shared" si="46"/>
        <v>448653.31000000006</v>
      </c>
      <c r="CC81" s="68">
        <f t="shared" si="46"/>
        <v>337425.77000000048</v>
      </c>
      <c r="CD81" s="74">
        <f t="shared" si="46"/>
        <v>467008.3200000003</v>
      </c>
    </row>
    <row r="82" spans="1:82" x14ac:dyDescent="0.25">
      <c r="A82" s="4"/>
      <c r="B82" s="61" t="s">
        <v>43</v>
      </c>
      <c r="C82" s="830">
        <v>48017508.280000001</v>
      </c>
      <c r="D82" s="129">
        <v>43210908.560000002</v>
      </c>
      <c r="E82" s="129">
        <v>39914451.210000008</v>
      </c>
      <c r="F82" s="129">
        <v>47268869.729999989</v>
      </c>
      <c r="G82" s="129">
        <v>57984206.789999999</v>
      </c>
      <c r="H82" s="129">
        <v>62499504.799999997</v>
      </c>
      <c r="I82" s="129">
        <v>56463199.82</v>
      </c>
      <c r="J82" s="129">
        <v>45590530.149999991</v>
      </c>
      <c r="K82" s="129">
        <v>38030888.18</v>
      </c>
      <c r="L82" s="129">
        <v>40341040.030000001</v>
      </c>
      <c r="M82" s="129">
        <v>42895121.889999993</v>
      </c>
      <c r="N82" s="831">
        <v>44727501.329999998</v>
      </c>
      <c r="O82" s="832">
        <v>41160750.149999999</v>
      </c>
      <c r="P82" s="834">
        <v>34399961.54999999</v>
      </c>
      <c r="Q82" s="129">
        <v>31204130.920000002</v>
      </c>
      <c r="R82" s="129">
        <v>38928480.199999996</v>
      </c>
      <c r="S82" s="129">
        <v>50890673.93</v>
      </c>
      <c r="T82" s="834">
        <v>55047617.160000004</v>
      </c>
      <c r="U82" s="129">
        <v>49882803.219999999</v>
      </c>
      <c r="V82" s="832">
        <v>42868902.599999987</v>
      </c>
      <c r="W82" s="832">
        <v>32695271.180000007</v>
      </c>
      <c r="X82" s="93">
        <v>36469383.330000006</v>
      </c>
      <c r="Y82" s="725">
        <v>38703556.859999992</v>
      </c>
      <c r="Z82" s="276">
        <v>42159982.489999995</v>
      </c>
      <c r="AA82" s="276">
        <v>34400681</v>
      </c>
      <c r="AB82" s="276">
        <v>34121188.859999999</v>
      </c>
      <c r="AC82" s="276">
        <v>33148621.849999994</v>
      </c>
      <c r="AD82" s="834">
        <v>44470920.479999982</v>
      </c>
      <c r="AE82" s="276">
        <v>56807646.000000007</v>
      </c>
      <c r="AF82" s="834">
        <v>57104079.639999993</v>
      </c>
      <c r="AG82" s="276">
        <v>58602691.160000004</v>
      </c>
      <c r="AH82" s="276">
        <v>43924249.809999995</v>
      </c>
      <c r="AI82" s="834">
        <v>35595317.339999996</v>
      </c>
      <c r="AJ82" s="276">
        <v>36022360.989999995</v>
      </c>
      <c r="AK82" s="835">
        <v>41051226.519999996</v>
      </c>
      <c r="AL82" s="276">
        <v>46120617.659999996</v>
      </c>
      <c r="AM82" s="276">
        <v>43093538.250000015</v>
      </c>
      <c r="AN82" s="276">
        <v>39395737.850000001</v>
      </c>
      <c r="AO82" s="276">
        <v>37077422.889999986</v>
      </c>
      <c r="AP82" s="276">
        <v>48583855.589999996</v>
      </c>
      <c r="AQ82" s="834">
        <v>63947485.159999989</v>
      </c>
      <c r="AR82" s="276">
        <v>69993467.040000021</v>
      </c>
      <c r="AS82" s="276">
        <v>67477892.159999996</v>
      </c>
      <c r="AT82" s="276">
        <v>49316778.059999995</v>
      </c>
      <c r="AU82" s="276">
        <v>41071140.299999997</v>
      </c>
      <c r="AV82" s="276">
        <v>43694318.519999996</v>
      </c>
      <c r="AW82" s="696">
        <v>50908811.210000001</v>
      </c>
      <c r="AX82" s="692">
        <v>55058605.629999995</v>
      </c>
      <c r="AY82" s="692">
        <v>52424524.07</v>
      </c>
      <c r="AZ82" s="692">
        <v>50607615.189999998</v>
      </c>
      <c r="BA82" s="692">
        <v>47012161.790000007</v>
      </c>
      <c r="BB82" s="692">
        <v>49991269.910000011</v>
      </c>
      <c r="BC82" s="692">
        <v>53023517.999999993</v>
      </c>
      <c r="BD82" s="692">
        <v>54578262.039999999</v>
      </c>
      <c r="BE82" s="692">
        <v>52125813.719999999</v>
      </c>
      <c r="BF82" s="692">
        <v>44489923.350000001</v>
      </c>
      <c r="BG82" s="692">
        <v>44395272.829999983</v>
      </c>
      <c r="BH82" s="691">
        <v>44935841.489999987</v>
      </c>
      <c r="BI82" s="692">
        <v>51194255.760000005</v>
      </c>
      <c r="BJ82" s="692">
        <v>57313046.590000018</v>
      </c>
      <c r="BK82" s="692">
        <v>52663169.790000007</v>
      </c>
      <c r="BL82" s="692">
        <v>50406595.429999985</v>
      </c>
      <c r="BM82" s="692">
        <v>47732035.969999991</v>
      </c>
      <c r="BN82" s="692">
        <v>72465083.370000005</v>
      </c>
      <c r="BO82" s="692">
        <v>109126351.67</v>
      </c>
      <c r="BP82" s="692">
        <v>101217695.62</v>
      </c>
      <c r="BQ82" s="692">
        <v>85428685.030000001</v>
      </c>
      <c r="BR82" s="224">
        <v>76950676.310000002</v>
      </c>
      <c r="BS82" s="224"/>
      <c r="BT82" s="224"/>
      <c r="BU82" s="164">
        <f t="shared" si="46"/>
        <v>-6856758.1300000027</v>
      </c>
      <c r="BV82" s="68">
        <f t="shared" si="46"/>
        <v>-8810947.0100000128</v>
      </c>
      <c r="BW82" s="68">
        <f t="shared" si="46"/>
        <v>-8710320.2900000066</v>
      </c>
      <c r="BX82" s="68">
        <f t="shared" si="46"/>
        <v>-8340389.5299999937</v>
      </c>
      <c r="BY82" s="68">
        <f t="shared" si="46"/>
        <v>-7093532.8599999994</v>
      </c>
      <c r="BZ82" s="68">
        <f t="shared" si="46"/>
        <v>-7451887.6399999931</v>
      </c>
      <c r="CA82" s="68">
        <f t="shared" si="46"/>
        <v>-6580396.6000000015</v>
      </c>
      <c r="CB82" s="68">
        <f t="shared" si="46"/>
        <v>-2721627.5500000045</v>
      </c>
      <c r="CC82" s="68">
        <f t="shared" si="46"/>
        <v>-5335616.9999999925</v>
      </c>
      <c r="CD82" s="74">
        <f t="shared" si="46"/>
        <v>-3871656.6999999955</v>
      </c>
    </row>
    <row r="83" spans="1:82" x14ac:dyDescent="0.25">
      <c r="A83" s="4"/>
      <c r="B83" s="61" t="s">
        <v>60</v>
      </c>
      <c r="C83" s="830">
        <v>56304389.119999997</v>
      </c>
      <c r="D83" s="129">
        <v>50716108.360000007</v>
      </c>
      <c r="E83" s="129">
        <v>50292606.890000001</v>
      </c>
      <c r="F83" s="129">
        <v>58746876.569999993</v>
      </c>
      <c r="G83" s="129">
        <v>69622959.160000011</v>
      </c>
      <c r="H83" s="129">
        <v>72336229.620000005</v>
      </c>
      <c r="I83" s="129">
        <v>67048402.199999996</v>
      </c>
      <c r="J83" s="129">
        <v>57382938.719999999</v>
      </c>
      <c r="K83" s="129">
        <v>50406162.139999993</v>
      </c>
      <c r="L83" s="129">
        <v>51724056.700000003</v>
      </c>
      <c r="M83" s="129">
        <v>53370742.059999987</v>
      </c>
      <c r="N83" s="831">
        <v>52767721.600000001</v>
      </c>
      <c r="O83" s="832">
        <v>48767021.230000004</v>
      </c>
      <c r="P83" s="834">
        <v>41534744.979999997</v>
      </c>
      <c r="Q83" s="129">
        <v>41437319.840000004</v>
      </c>
      <c r="R83" s="129">
        <v>52210406.25999999</v>
      </c>
      <c r="S83" s="129">
        <v>62296639.720000014</v>
      </c>
      <c r="T83" s="834">
        <v>65319040.770000003</v>
      </c>
      <c r="U83" s="129">
        <v>61268805.980000004</v>
      </c>
      <c r="V83" s="832">
        <v>50007761.939999998</v>
      </c>
      <c r="W83" s="832">
        <v>44949893.519999996</v>
      </c>
      <c r="X83" s="93">
        <v>45052113.63000001</v>
      </c>
      <c r="Y83" s="725">
        <v>46509416.780000009</v>
      </c>
      <c r="Z83" s="276">
        <v>45758721.649999991</v>
      </c>
      <c r="AA83" s="276">
        <v>45897734</v>
      </c>
      <c r="AB83" s="276">
        <v>46739424.930000015</v>
      </c>
      <c r="AC83" s="276">
        <v>47807928.879999995</v>
      </c>
      <c r="AD83" s="834">
        <v>66870176.539999999</v>
      </c>
      <c r="AE83" s="276">
        <v>73595084.25999999</v>
      </c>
      <c r="AF83" s="834">
        <v>73120450.25</v>
      </c>
      <c r="AG83" s="276">
        <v>74156980.430000007</v>
      </c>
      <c r="AH83" s="276">
        <v>62811378.019999988</v>
      </c>
      <c r="AI83" s="834">
        <v>53932478.839999996</v>
      </c>
      <c r="AJ83" s="276">
        <v>53698944.239999995</v>
      </c>
      <c r="AK83" s="835">
        <v>61730716.079999998</v>
      </c>
      <c r="AL83" s="276">
        <v>63002258.389999993</v>
      </c>
      <c r="AM83" s="276">
        <v>59052073.219999999</v>
      </c>
      <c r="AN83" s="276">
        <v>55008628.050000012</v>
      </c>
      <c r="AO83" s="276">
        <v>55206490.659999974</v>
      </c>
      <c r="AP83" s="276">
        <v>66616041.899999999</v>
      </c>
      <c r="AQ83" s="834">
        <v>81860963.040000007</v>
      </c>
      <c r="AR83" s="276">
        <v>86664912.760000005</v>
      </c>
      <c r="AS83" s="276">
        <v>81509473.810000002</v>
      </c>
      <c r="AT83" s="276">
        <v>63186438.420000009</v>
      </c>
      <c r="AU83" s="276">
        <v>60678191.640000001</v>
      </c>
      <c r="AV83" s="276">
        <v>62617535.230000004</v>
      </c>
      <c r="AW83" s="696">
        <v>69853069.779999986</v>
      </c>
      <c r="AX83" s="692">
        <v>66849729.499999993</v>
      </c>
      <c r="AY83" s="692">
        <v>63605064.920000009</v>
      </c>
      <c r="AZ83" s="692">
        <v>57797413.260000013</v>
      </c>
      <c r="BA83" s="692">
        <v>59145973.05999998</v>
      </c>
      <c r="BB83" s="692">
        <v>60904917.529999994</v>
      </c>
      <c r="BC83" s="692">
        <v>68727035.819999993</v>
      </c>
      <c r="BD83" s="692">
        <v>67716255.399999976</v>
      </c>
      <c r="BE83" s="692">
        <v>67822344.730000004</v>
      </c>
      <c r="BF83" s="692">
        <v>58918207.439999998</v>
      </c>
      <c r="BG83" s="692">
        <v>57625226.629999995</v>
      </c>
      <c r="BH83" s="691">
        <v>53981872.890000001</v>
      </c>
      <c r="BI83" s="692">
        <v>67829055.420000017</v>
      </c>
      <c r="BJ83" s="692">
        <v>67233937.790000007</v>
      </c>
      <c r="BK83" s="692">
        <v>65996221.159999996</v>
      </c>
      <c r="BL83" s="692">
        <v>63701764.639999986</v>
      </c>
      <c r="BM83" s="692">
        <v>65112227.539999992</v>
      </c>
      <c r="BN83" s="692">
        <v>77426165.75999999</v>
      </c>
      <c r="BO83" s="692">
        <v>117854718.17</v>
      </c>
      <c r="BP83" s="692">
        <v>121397190.44</v>
      </c>
      <c r="BQ83" s="692">
        <v>101539409.03999999</v>
      </c>
      <c r="BR83" s="224">
        <v>91227374.620000005</v>
      </c>
      <c r="BS83" s="224"/>
      <c r="BT83" s="224"/>
      <c r="BU83" s="164">
        <f t="shared" si="46"/>
        <v>-7537367.8899999931</v>
      </c>
      <c r="BV83" s="68">
        <f t="shared" si="46"/>
        <v>-9181363.3800000101</v>
      </c>
      <c r="BW83" s="68">
        <f t="shared" si="46"/>
        <v>-8855287.049999997</v>
      </c>
      <c r="BX83" s="68">
        <f t="shared" si="46"/>
        <v>-6536470.3100000024</v>
      </c>
      <c r="BY83" s="68">
        <f t="shared" si="46"/>
        <v>-7326319.4399999976</v>
      </c>
      <c r="BZ83" s="68">
        <f t="shared" si="46"/>
        <v>-7017188.8500000015</v>
      </c>
      <c r="CA83" s="68">
        <f t="shared" si="46"/>
        <v>-5779596.2199999914</v>
      </c>
      <c r="CB83" s="68">
        <f t="shared" si="46"/>
        <v>-7375176.7800000012</v>
      </c>
      <c r="CC83" s="68">
        <f t="shared" si="46"/>
        <v>-5456268.6199999973</v>
      </c>
      <c r="CD83" s="74">
        <f t="shared" si="46"/>
        <v>-6671943.0699999928</v>
      </c>
    </row>
    <row r="84" spans="1:82" x14ac:dyDescent="0.25">
      <c r="A84" s="4"/>
      <c r="B84" s="61" t="s">
        <v>56</v>
      </c>
      <c r="C84" s="830">
        <v>1104256.2899999998</v>
      </c>
      <c r="D84" s="129">
        <v>998556.67000000016</v>
      </c>
      <c r="E84" s="129">
        <v>928099.04</v>
      </c>
      <c r="F84" s="129">
        <v>858590.25</v>
      </c>
      <c r="G84" s="129">
        <v>865080.72000000009</v>
      </c>
      <c r="H84" s="129">
        <v>880002.80999999994</v>
      </c>
      <c r="I84" s="129">
        <v>1005685.88</v>
      </c>
      <c r="J84" s="129">
        <v>1061356.46</v>
      </c>
      <c r="K84" s="129">
        <v>965502.55999999994</v>
      </c>
      <c r="L84" s="129">
        <v>1047250.1000000001</v>
      </c>
      <c r="M84" s="129">
        <v>1112870.32</v>
      </c>
      <c r="N84" s="831">
        <v>1017419.87</v>
      </c>
      <c r="O84" s="832">
        <v>977526.65999999992</v>
      </c>
      <c r="P84" s="834">
        <v>873824.54000000015</v>
      </c>
      <c r="Q84" s="129">
        <v>755746.74</v>
      </c>
      <c r="R84" s="129">
        <v>772124.62999999989</v>
      </c>
      <c r="S84" s="129">
        <v>781685.72</v>
      </c>
      <c r="T84" s="834">
        <v>807395.29</v>
      </c>
      <c r="U84" s="129">
        <v>833225.1</v>
      </c>
      <c r="V84" s="832">
        <v>880192.87</v>
      </c>
      <c r="W84" s="832">
        <v>914262.86</v>
      </c>
      <c r="X84" s="93">
        <v>1008062.8900000001</v>
      </c>
      <c r="Y84" s="725">
        <v>1037160.91</v>
      </c>
      <c r="Z84" s="276">
        <v>947815.71000000008</v>
      </c>
      <c r="AA84" s="276">
        <v>904826</v>
      </c>
      <c r="AB84" s="276">
        <v>873625.97000000009</v>
      </c>
      <c r="AC84" s="276">
        <v>837959.25</v>
      </c>
      <c r="AD84" s="834">
        <v>798695.6</v>
      </c>
      <c r="AE84" s="276">
        <v>810525.70000000007</v>
      </c>
      <c r="AF84" s="834">
        <v>844507.60000000009</v>
      </c>
      <c r="AG84" s="276">
        <v>896821.54999999993</v>
      </c>
      <c r="AH84" s="276">
        <v>962952.47</v>
      </c>
      <c r="AI84" s="834">
        <v>1010351.41</v>
      </c>
      <c r="AJ84" s="276">
        <v>1068322.6799999997</v>
      </c>
      <c r="AK84" s="835">
        <v>1215859.94</v>
      </c>
      <c r="AL84" s="276">
        <v>1126850.9000000001</v>
      </c>
      <c r="AM84" s="276">
        <v>1039513.7299999999</v>
      </c>
      <c r="AN84" s="276">
        <v>905570.8899999999</v>
      </c>
      <c r="AO84" s="276">
        <v>846362.75000000012</v>
      </c>
      <c r="AP84" s="276">
        <v>817368.11</v>
      </c>
      <c r="AQ84" s="834">
        <v>882877.19000000006</v>
      </c>
      <c r="AR84" s="276">
        <v>950727.82999999984</v>
      </c>
      <c r="AS84" s="276">
        <v>970893.91999999993</v>
      </c>
      <c r="AT84" s="276">
        <v>997590.31</v>
      </c>
      <c r="AU84" s="276">
        <v>1049549.06</v>
      </c>
      <c r="AV84" s="276">
        <v>1147780.0399999998</v>
      </c>
      <c r="AW84" s="696">
        <v>1293927.8900000001</v>
      </c>
      <c r="AX84" s="692">
        <v>1197805.1099999999</v>
      </c>
      <c r="AY84" s="692">
        <v>1093668.0399999998</v>
      </c>
      <c r="AZ84" s="692">
        <v>930811.45000000019</v>
      </c>
      <c r="BA84" s="692">
        <v>835674.98</v>
      </c>
      <c r="BB84" s="692">
        <v>802153.18</v>
      </c>
      <c r="BC84" s="692">
        <v>805924.1100000001</v>
      </c>
      <c r="BD84" s="692">
        <v>824323.19000000006</v>
      </c>
      <c r="BE84" s="692">
        <v>876837.3</v>
      </c>
      <c r="BF84" s="692">
        <v>930405.03000000014</v>
      </c>
      <c r="BG84" s="692">
        <v>991239.46</v>
      </c>
      <c r="BH84" s="691">
        <v>1105426.6300000004</v>
      </c>
      <c r="BI84" s="692">
        <v>1222464.04</v>
      </c>
      <c r="BJ84" s="692">
        <v>1149548.9100000001</v>
      </c>
      <c r="BK84" s="692">
        <v>1066709.78</v>
      </c>
      <c r="BL84" s="692">
        <v>955623.59999999986</v>
      </c>
      <c r="BM84" s="692">
        <v>885796.20000000007</v>
      </c>
      <c r="BN84" s="692">
        <v>665820.94999999995</v>
      </c>
      <c r="BO84" s="692">
        <v>1262204.1599999999</v>
      </c>
      <c r="BP84" s="692">
        <v>1201210.6499999999</v>
      </c>
      <c r="BQ84" s="692">
        <v>1759911.2</v>
      </c>
      <c r="BR84" s="224">
        <v>1350542.74</v>
      </c>
      <c r="BS84" s="224"/>
      <c r="BT84" s="224"/>
      <c r="BU84" s="164">
        <f t="shared" si="46"/>
        <v>-126729.62999999989</v>
      </c>
      <c r="BV84" s="68">
        <f t="shared" si="46"/>
        <v>-124732.13</v>
      </c>
      <c r="BW84" s="68">
        <f t="shared" si="46"/>
        <v>-172352.30000000005</v>
      </c>
      <c r="BX84" s="68">
        <f t="shared" si="46"/>
        <v>-86465.620000000112</v>
      </c>
      <c r="BY84" s="68">
        <f t="shared" si="46"/>
        <v>-83395.000000000116</v>
      </c>
      <c r="BZ84" s="68">
        <f t="shared" si="46"/>
        <v>-72607.519999999902</v>
      </c>
      <c r="CA84" s="68">
        <f t="shared" si="46"/>
        <v>-172460.78000000003</v>
      </c>
      <c r="CB84" s="68">
        <f t="shared" si="46"/>
        <v>-181163.58999999997</v>
      </c>
      <c r="CC84" s="68">
        <f t="shared" si="46"/>
        <v>-51239.699999999953</v>
      </c>
      <c r="CD84" s="74">
        <f t="shared" si="46"/>
        <v>-39187.209999999963</v>
      </c>
    </row>
    <row r="85" spans="1:82" x14ac:dyDescent="0.25">
      <c r="A85" s="4"/>
      <c r="B85" s="61" t="s">
        <v>46</v>
      </c>
      <c r="C85" s="836">
        <v>202425301.28999999</v>
      </c>
      <c r="D85" s="130">
        <v>172362024.28999999</v>
      </c>
      <c r="E85" s="130">
        <v>163848347.25999999</v>
      </c>
      <c r="F85" s="130">
        <v>183720506.46999997</v>
      </c>
      <c r="G85" s="130">
        <v>235062419.53</v>
      </c>
      <c r="H85" s="130">
        <v>249829595.87</v>
      </c>
      <c r="I85" s="130">
        <v>214218785.01999998</v>
      </c>
      <c r="J85" s="130">
        <v>177561053.97</v>
      </c>
      <c r="K85" s="130">
        <v>164842559.75</v>
      </c>
      <c r="L85" s="130">
        <v>180116589.91999999</v>
      </c>
      <c r="M85" s="130">
        <v>194841330.70999998</v>
      </c>
      <c r="N85" s="837">
        <v>188666532.07000002</v>
      </c>
      <c r="O85" s="838">
        <v>173224164.15000001</v>
      </c>
      <c r="P85" s="130">
        <v>160193562.95999998</v>
      </c>
      <c r="Q85" s="130">
        <v>152796578.15000004</v>
      </c>
      <c r="R85" s="130">
        <v>178838030.39999998</v>
      </c>
      <c r="S85" s="130">
        <v>229937638.02000001</v>
      </c>
      <c r="T85" s="839">
        <f>SUM(T80:T84)</f>
        <v>253411955.39000002</v>
      </c>
      <c r="U85" s="130">
        <v>211086114.63000003</v>
      </c>
      <c r="V85" s="854">
        <v>172499327.12</v>
      </c>
      <c r="W85" s="854">
        <v>156281123.11000001</v>
      </c>
      <c r="X85" s="93">
        <v>175878420.11000001</v>
      </c>
      <c r="Y85" s="725">
        <v>191570596.49999997</v>
      </c>
      <c r="Z85" s="271">
        <f>SUM(Z80:Z84)</f>
        <v>194380395.19000003</v>
      </c>
      <c r="AA85" s="855">
        <v>167025023</v>
      </c>
      <c r="AB85" s="855">
        <v>160456561.61000001</v>
      </c>
      <c r="AC85" s="855">
        <v>156235683.43000001</v>
      </c>
      <c r="AD85" s="839">
        <f>SUM(AD80:AD84)</f>
        <v>202304426.96999997</v>
      </c>
      <c r="AE85" s="855">
        <v>242094124.20999998</v>
      </c>
      <c r="AF85" s="839">
        <f>SUM(AF80:AF84)</f>
        <v>239713565.64999998</v>
      </c>
      <c r="AG85" s="855">
        <v>248300152.02000001</v>
      </c>
      <c r="AH85" s="855">
        <v>186637415.81</v>
      </c>
      <c r="AI85" s="839">
        <f t="shared" ref="AI85" si="47">SUM(AI80:AI84)</f>
        <v>170282760.25</v>
      </c>
      <c r="AJ85" s="855">
        <v>178959734.80000001</v>
      </c>
      <c r="AK85" s="856">
        <v>211431117.30000001</v>
      </c>
      <c r="AL85" s="855">
        <v>228090761.64000002</v>
      </c>
      <c r="AM85" s="271">
        <f t="shared" ref="AM85" si="48">SUM(AM80:AM84)</f>
        <v>201686682.08000001</v>
      </c>
      <c r="AN85" s="855">
        <v>180602157.35999998</v>
      </c>
      <c r="AO85" s="855">
        <v>172962480.96999997</v>
      </c>
      <c r="AP85" s="855">
        <v>210253922.01000002</v>
      </c>
      <c r="AQ85" s="839">
        <f t="shared" ref="AQ85" si="49">SUM(AQ80:AQ84)</f>
        <v>273599511.37</v>
      </c>
      <c r="AR85" s="855">
        <v>320916682.57999998</v>
      </c>
      <c r="AS85" s="855">
        <v>280268332.82999998</v>
      </c>
      <c r="AT85" s="855">
        <v>204460737.20000002</v>
      </c>
      <c r="AU85" s="855">
        <v>191550453.41</v>
      </c>
      <c r="AV85" s="855">
        <v>215062322.53999999</v>
      </c>
      <c r="AW85" s="696">
        <v>251800106.02999997</v>
      </c>
      <c r="AX85" s="692">
        <v>246949468.13</v>
      </c>
      <c r="AY85" s="692">
        <v>233203495.79999998</v>
      </c>
      <c r="AZ85" s="692">
        <v>209148337.36000004</v>
      </c>
      <c r="BA85" s="692">
        <v>197348185.56999993</v>
      </c>
      <c r="BB85" s="692">
        <v>211652889.24000001</v>
      </c>
      <c r="BC85" s="692">
        <v>256338192.22999999</v>
      </c>
      <c r="BD85" s="692">
        <v>261814950.29999998</v>
      </c>
      <c r="BE85" s="692">
        <v>241531056.06</v>
      </c>
      <c r="BF85" s="692">
        <v>199354417.06</v>
      </c>
      <c r="BG85" s="692">
        <v>194540052.36999997</v>
      </c>
      <c r="BH85" s="691">
        <v>207334434.07999998</v>
      </c>
      <c r="BI85" s="692">
        <v>241726779.34000003</v>
      </c>
      <c r="BJ85" s="692">
        <v>254205973.08000001</v>
      </c>
      <c r="BK85" s="692">
        <v>229829835.69999999</v>
      </c>
      <c r="BL85" s="692">
        <v>217054746.86999997</v>
      </c>
      <c r="BM85" s="692">
        <v>205714196.37999997</v>
      </c>
      <c r="BN85" s="692">
        <v>314621620.86999995</v>
      </c>
      <c r="BO85" s="692">
        <v>479376727.95000005</v>
      </c>
      <c r="BP85" s="692">
        <v>484016077.08999997</v>
      </c>
      <c r="BQ85" s="692">
        <v>374430152.60999995</v>
      </c>
      <c r="BR85" s="224">
        <v>318191387.04000002</v>
      </c>
      <c r="BS85" s="224"/>
      <c r="BT85" s="224"/>
      <c r="BU85" s="166">
        <f t="shared" si="46"/>
        <v>-29201137.139999986</v>
      </c>
      <c r="BV85" s="70">
        <f t="shared" si="46"/>
        <v>-12168461.330000013</v>
      </c>
      <c r="BW85" s="70">
        <f t="shared" si="46"/>
        <v>-11051769.109999955</v>
      </c>
      <c r="BX85" s="70">
        <f t="shared" si="46"/>
        <v>-4882476.0699999928</v>
      </c>
      <c r="BY85" s="70">
        <f t="shared" si="46"/>
        <v>-5124781.5099999905</v>
      </c>
      <c r="BZ85" s="70">
        <f t="shared" si="46"/>
        <v>3582359.5200000107</v>
      </c>
      <c r="CA85" s="70">
        <f t="shared" si="46"/>
        <v>-3132670.3899999559</v>
      </c>
      <c r="CB85" s="70">
        <f t="shared" si="46"/>
        <v>-5061726.849999994</v>
      </c>
      <c r="CC85" s="70">
        <f t="shared" si="46"/>
        <v>-8561436.6399999857</v>
      </c>
      <c r="CD85" s="77">
        <f t="shared" si="46"/>
        <v>-4238169.8099999726</v>
      </c>
    </row>
    <row r="86" spans="1:82" x14ac:dyDescent="0.25">
      <c r="A86" s="4">
        <v>12</v>
      </c>
      <c r="B86" s="79" t="s">
        <v>37</v>
      </c>
      <c r="C86" s="857"/>
      <c r="D86" s="858"/>
      <c r="E86" s="858"/>
      <c r="F86" s="858"/>
      <c r="G86" s="858"/>
      <c r="H86" s="858"/>
      <c r="I86" s="858"/>
      <c r="J86" s="858"/>
      <c r="K86" s="858"/>
      <c r="L86" s="858"/>
      <c r="M86" s="858"/>
      <c r="N86" s="859"/>
      <c r="O86" s="854"/>
      <c r="P86" s="858"/>
      <c r="Q86" s="858"/>
      <c r="R86" s="858"/>
      <c r="S86" s="858"/>
      <c r="T86" s="860"/>
      <c r="U86" s="858"/>
      <c r="V86" s="854"/>
      <c r="W86" s="854"/>
      <c r="X86" s="699"/>
      <c r="Y86" s="861"/>
      <c r="Z86" s="855"/>
      <c r="AA86" s="855"/>
      <c r="AB86" s="855"/>
      <c r="AC86" s="855"/>
      <c r="AD86" s="860"/>
      <c r="AE86" s="855"/>
      <c r="AF86" s="860"/>
      <c r="AG86" s="855"/>
      <c r="AH86" s="855"/>
      <c r="AI86" s="860"/>
      <c r="AJ86" s="855"/>
      <c r="AK86" s="856"/>
      <c r="AL86" s="855"/>
      <c r="AM86" s="855"/>
      <c r="AN86" s="855"/>
      <c r="AO86" s="855"/>
      <c r="AP86" s="855"/>
      <c r="AQ86" s="860"/>
      <c r="AR86" s="855"/>
      <c r="AS86" s="855"/>
      <c r="AT86" s="855"/>
      <c r="AU86" s="855"/>
      <c r="AV86" s="855"/>
      <c r="AW86" s="707"/>
      <c r="AX86" s="703"/>
      <c r="AY86" s="703"/>
      <c r="AZ86" s="703"/>
      <c r="BA86" s="703"/>
      <c r="BB86" s="703"/>
      <c r="BC86" s="703"/>
      <c r="BD86" s="703"/>
      <c r="BE86" s="703"/>
      <c r="BF86" s="703"/>
      <c r="BG86" s="703"/>
      <c r="BH86" s="702"/>
      <c r="BI86" s="703"/>
      <c r="BJ86" s="703"/>
      <c r="BK86" s="703"/>
      <c r="BL86" s="703"/>
      <c r="BM86" s="703"/>
      <c r="BN86" s="703"/>
      <c r="BO86" s="703"/>
      <c r="BP86" s="703"/>
      <c r="BQ86" s="703"/>
      <c r="BR86" s="225"/>
      <c r="BS86" s="225"/>
      <c r="BT86" s="225"/>
      <c r="BU86" s="166"/>
      <c r="BV86" s="70"/>
      <c r="BW86" s="70"/>
      <c r="BX86" s="70"/>
      <c r="BY86" s="70"/>
      <c r="BZ86" s="70"/>
      <c r="CA86" s="70"/>
      <c r="CB86" s="70"/>
      <c r="CC86" s="70"/>
      <c r="CD86" s="77"/>
    </row>
    <row r="87" spans="1:82" x14ac:dyDescent="0.25">
      <c r="A87" s="4"/>
      <c r="B87" s="61" t="s">
        <v>41</v>
      </c>
      <c r="C87" s="830">
        <v>32579431.240003318</v>
      </c>
      <c r="D87" s="129">
        <v>28390378.110002529</v>
      </c>
      <c r="E87" s="129">
        <v>26646588.110002555</v>
      </c>
      <c r="F87" s="129">
        <v>28586423.050001606</v>
      </c>
      <c r="G87" s="129">
        <v>41711879.510000229</v>
      </c>
      <c r="H87" s="129">
        <v>44878372.030000895</v>
      </c>
      <c r="I87" s="129">
        <v>35853566.72000093</v>
      </c>
      <c r="J87" s="129">
        <v>28181486.550000794</v>
      </c>
      <c r="K87" s="129">
        <v>29050069.320000324</v>
      </c>
      <c r="L87" s="129">
        <v>34132508.880000763</v>
      </c>
      <c r="M87" s="129">
        <v>38455962.91000095</v>
      </c>
      <c r="N87" s="831">
        <v>34363619.900000408</v>
      </c>
      <c r="O87" s="832">
        <v>31117838.460000616</v>
      </c>
      <c r="P87" s="834">
        <v>32100271.340000644</v>
      </c>
      <c r="Q87" s="129">
        <v>30874062.050000601</v>
      </c>
      <c r="R87" s="129">
        <v>34055494.05000063</v>
      </c>
      <c r="S87" s="129">
        <v>47366066.519999385</v>
      </c>
      <c r="T87" s="834">
        <v>52953358.760000534</v>
      </c>
      <c r="U87" s="129">
        <v>39041925.040000409</v>
      </c>
      <c r="V87" s="832">
        <v>29154841.709999621</v>
      </c>
      <c r="W87" s="832">
        <v>28681914.009999275</v>
      </c>
      <c r="X87" s="710">
        <v>34178609.569998816</v>
      </c>
      <c r="Y87" s="862">
        <v>38722572.289999716</v>
      </c>
      <c r="Z87" s="276">
        <v>37211193.429998517</v>
      </c>
      <c r="AA87" s="276">
        <v>40793698.109999955</v>
      </c>
      <c r="AB87" s="276">
        <v>36085223.900000572</v>
      </c>
      <c r="AC87" s="276">
        <v>33243068.979999341</v>
      </c>
      <c r="AD87" s="834">
        <v>42764603.119999848</v>
      </c>
      <c r="AE87" s="276">
        <v>53814690.58999896</v>
      </c>
      <c r="AF87" s="834">
        <v>51820011.749998577</v>
      </c>
      <c r="AG87" s="276">
        <v>54383593.590000801</v>
      </c>
      <c r="AH87" s="276">
        <v>36122420.449999623</v>
      </c>
      <c r="AI87" s="834">
        <v>37358531.719998986</v>
      </c>
      <c r="AJ87" s="276">
        <v>41846354.290000848</v>
      </c>
      <c r="AK87" s="835">
        <v>50862510.000002086</v>
      </c>
      <c r="AL87" s="276">
        <v>52380500.680004075</v>
      </c>
      <c r="AM87" s="276">
        <v>45994664.960001379</v>
      </c>
      <c r="AN87" s="276">
        <v>38851963.290001936</v>
      </c>
      <c r="AO87" s="276">
        <v>36728172.480002433</v>
      </c>
      <c r="AP87" s="276">
        <v>44309724.270002812</v>
      </c>
      <c r="AQ87" s="834">
        <v>60224202.360004641</v>
      </c>
      <c r="AR87" s="276">
        <v>77983922.879996479</v>
      </c>
      <c r="AS87" s="276">
        <v>29036664.4100006</v>
      </c>
      <c r="AT87" s="276">
        <v>61875443.150008149</v>
      </c>
      <c r="AU87" s="276">
        <v>39935967.960003383</v>
      </c>
      <c r="AV87" s="276">
        <v>54089200.990002736</v>
      </c>
      <c r="AW87" s="718">
        <v>63353451.410008296</v>
      </c>
      <c r="AX87" s="714">
        <v>56339391.390007906</v>
      </c>
      <c r="AY87" s="714">
        <v>60180954.960009493</v>
      </c>
      <c r="AZ87" s="714">
        <v>52673864.020003706</v>
      </c>
      <c r="BA87" s="714">
        <v>44078822.300006717</v>
      </c>
      <c r="BB87" s="714">
        <v>49363784.69000648</v>
      </c>
      <c r="BC87" s="714">
        <v>66144917.61000888</v>
      </c>
      <c r="BD87" s="714">
        <v>73042435.690009296</v>
      </c>
      <c r="BE87" s="714">
        <v>61195844.860011145</v>
      </c>
      <c r="BF87" s="714">
        <v>45840522.410008855</v>
      </c>
      <c r="BG87" s="714">
        <v>61195844.860011145</v>
      </c>
      <c r="BH87" s="713">
        <v>59083270.730010673</v>
      </c>
      <c r="BI87" s="714">
        <v>69963009.530004054</v>
      </c>
      <c r="BJ87" s="714">
        <v>65623911.010002464</v>
      </c>
      <c r="BK87" s="714">
        <v>57361251.390003704</v>
      </c>
      <c r="BL87" s="714">
        <v>52944358.950004026</v>
      </c>
      <c r="BM87" s="714">
        <v>47286697.190000214</v>
      </c>
      <c r="BN87" s="714">
        <v>55089929.219999999</v>
      </c>
      <c r="BO87" s="714">
        <v>86790237.959999993</v>
      </c>
      <c r="BP87" s="714">
        <v>87287555.780000001</v>
      </c>
      <c r="BQ87" s="714">
        <v>61283708.789999999</v>
      </c>
      <c r="BR87" s="226">
        <v>47564411.299999997</v>
      </c>
      <c r="BS87" s="226"/>
      <c r="BT87" s="226"/>
      <c r="BU87" s="164">
        <f t="shared" ref="BU87:CD92" si="50">O87-C87</f>
        <v>-1461592.780002702</v>
      </c>
      <c r="BV87" s="68">
        <f t="shared" si="50"/>
        <v>3709893.2299981155</v>
      </c>
      <c r="BW87" s="68">
        <f t="shared" si="50"/>
        <v>4227473.9399980456</v>
      </c>
      <c r="BX87" s="68">
        <f t="shared" si="50"/>
        <v>5469070.999999024</v>
      </c>
      <c r="BY87" s="68">
        <f t="shared" si="50"/>
        <v>5654187.009999156</v>
      </c>
      <c r="BZ87" s="68">
        <f t="shared" si="50"/>
        <v>8074986.7299996391</v>
      </c>
      <c r="CA87" s="68">
        <f t="shared" si="50"/>
        <v>3188358.3199994788</v>
      </c>
      <c r="CB87" s="68">
        <f t="shared" si="50"/>
        <v>973355.15999882668</v>
      </c>
      <c r="CC87" s="68">
        <f t="shared" si="50"/>
        <v>-368155.31000104919</v>
      </c>
      <c r="CD87" s="74">
        <f t="shared" si="50"/>
        <v>46100.689998053014</v>
      </c>
    </row>
    <row r="88" spans="1:82" x14ac:dyDescent="0.25">
      <c r="A88" s="4"/>
      <c r="B88" s="61" t="s">
        <v>42</v>
      </c>
      <c r="C88" s="830">
        <v>3822610.5399999828</v>
      </c>
      <c r="D88" s="129">
        <v>3201848.1100000036</v>
      </c>
      <c r="E88" s="129">
        <v>2840736.1599999899</v>
      </c>
      <c r="F88" s="129">
        <v>2719854.1599999918</v>
      </c>
      <c r="G88" s="129">
        <v>3924165.9099999894</v>
      </c>
      <c r="H88" s="129">
        <v>4164268.5199999916</v>
      </c>
      <c r="I88" s="129">
        <v>3479365.6200000118</v>
      </c>
      <c r="J88" s="129">
        <v>2834037.9999999944</v>
      </c>
      <c r="K88" s="129">
        <v>3024599.0399999819</v>
      </c>
      <c r="L88" s="129">
        <v>3627237.9399999948</v>
      </c>
      <c r="M88" s="129">
        <v>4016089.6599999974</v>
      </c>
      <c r="N88" s="831">
        <v>3652085.3799999868</v>
      </c>
      <c r="O88" s="832">
        <v>3370013.9700000011</v>
      </c>
      <c r="P88" s="834">
        <v>3368531.01</v>
      </c>
      <c r="Q88" s="129">
        <v>3101489.760000017</v>
      </c>
      <c r="R88" s="129">
        <v>3112609.8599999929</v>
      </c>
      <c r="S88" s="129">
        <v>4206742.8400000054</v>
      </c>
      <c r="T88" s="834">
        <v>4886909.4600000018</v>
      </c>
      <c r="U88" s="129">
        <v>3693108.3599999878</v>
      </c>
      <c r="V88" s="832">
        <v>2841395.959999992</v>
      </c>
      <c r="W88" s="832">
        <v>2884526.690000019</v>
      </c>
      <c r="X88" s="710">
        <v>3382885.0399999921</v>
      </c>
      <c r="Y88" s="862">
        <v>3897494.8900000099</v>
      </c>
      <c r="Z88" s="276">
        <v>3788522.0300000301</v>
      </c>
      <c r="AA88" s="276">
        <v>4506655.3699999768</v>
      </c>
      <c r="AB88" s="276">
        <v>3996485.6600000788</v>
      </c>
      <c r="AC88" s="276">
        <v>3630100.1200000495</v>
      </c>
      <c r="AD88" s="834">
        <v>4343479.1599999489</v>
      </c>
      <c r="AE88" s="276">
        <v>5243364.8999999473</v>
      </c>
      <c r="AF88" s="834">
        <v>5175551.2499999842</v>
      </c>
      <c r="AG88" s="276">
        <v>5572339.7900000298</v>
      </c>
      <c r="AH88" s="276">
        <v>3910669.0900000101</v>
      </c>
      <c r="AI88" s="834">
        <v>4115516.1100000115</v>
      </c>
      <c r="AJ88" s="276">
        <v>4879610.9099999499</v>
      </c>
      <c r="AK88" s="835">
        <v>5484766.4799999185</v>
      </c>
      <c r="AL88" s="276">
        <v>6055955.3899999764</v>
      </c>
      <c r="AM88" s="276">
        <v>5312083.0900000054</v>
      </c>
      <c r="AN88" s="276">
        <v>4546549.9799999949</v>
      </c>
      <c r="AO88" s="276">
        <v>4217393.6000000024</v>
      </c>
      <c r="AP88" s="276">
        <v>4823702.5599999689</v>
      </c>
      <c r="AQ88" s="834">
        <v>6047589.379999822</v>
      </c>
      <c r="AR88" s="276">
        <v>8139180.079999838</v>
      </c>
      <c r="AS88" s="276">
        <v>88928.250000000058</v>
      </c>
      <c r="AT88" s="276">
        <v>327721.16000000044</v>
      </c>
      <c r="AU88" s="276">
        <v>4695635.6500000628</v>
      </c>
      <c r="AV88" s="276">
        <v>1925343.2299999997</v>
      </c>
      <c r="AW88" s="718">
        <v>7413312.5699998857</v>
      </c>
      <c r="AX88" s="714">
        <v>6880230.0799999414</v>
      </c>
      <c r="AY88" s="714">
        <v>989970.25999999058</v>
      </c>
      <c r="AZ88" s="714">
        <v>1949478.5599999914</v>
      </c>
      <c r="BA88" s="714">
        <v>5211037.0100000724</v>
      </c>
      <c r="BB88" s="714">
        <v>5536593.3699999182</v>
      </c>
      <c r="BC88" s="714">
        <v>6190726.009999794</v>
      </c>
      <c r="BD88" s="714">
        <v>7126540.0399996964</v>
      </c>
      <c r="BE88" s="714">
        <v>6729727.2999996133</v>
      </c>
      <c r="BF88" s="714">
        <v>5150356.9599999906</v>
      </c>
      <c r="BG88" s="714">
        <v>6729727.2999996133</v>
      </c>
      <c r="BH88" s="713">
        <v>43743.61</v>
      </c>
      <c r="BI88" s="714">
        <v>2050269.6799999846</v>
      </c>
      <c r="BJ88" s="714">
        <v>7930386.34999994</v>
      </c>
      <c r="BK88" s="714">
        <v>7110594.4600000614</v>
      </c>
      <c r="BL88" s="714">
        <v>6685725.3700001128</v>
      </c>
      <c r="BM88" s="714">
        <v>5331237.9000000786</v>
      </c>
      <c r="BN88" s="714">
        <v>7795236.4400000004</v>
      </c>
      <c r="BO88" s="714">
        <v>9325395.3900000006</v>
      </c>
      <c r="BP88" s="714">
        <v>8962058.6699999999</v>
      </c>
      <c r="BQ88" s="714">
        <v>7159907.8799999999</v>
      </c>
      <c r="BR88" s="226">
        <v>5384737.1200000001</v>
      </c>
      <c r="BS88" s="226"/>
      <c r="BT88" s="226"/>
      <c r="BU88" s="164">
        <f t="shared" si="50"/>
        <v>-452596.56999998167</v>
      </c>
      <c r="BV88" s="68">
        <f t="shared" si="50"/>
        <v>166682.89999999618</v>
      </c>
      <c r="BW88" s="68">
        <f t="shared" si="50"/>
        <v>260753.6000000271</v>
      </c>
      <c r="BX88" s="68">
        <f t="shared" si="50"/>
        <v>392755.70000000112</v>
      </c>
      <c r="BY88" s="68">
        <f t="shared" si="50"/>
        <v>282576.930000016</v>
      </c>
      <c r="BZ88" s="68">
        <f t="shared" si="50"/>
        <v>722640.94000001019</v>
      </c>
      <c r="CA88" s="68">
        <f t="shared" si="50"/>
        <v>213742.73999997601</v>
      </c>
      <c r="CB88" s="68">
        <f t="shared" si="50"/>
        <v>7357.9599999976344</v>
      </c>
      <c r="CC88" s="68">
        <f t="shared" si="50"/>
        <v>-140072.34999996284</v>
      </c>
      <c r="CD88" s="74">
        <f t="shared" si="50"/>
        <v>-244352.9000000027</v>
      </c>
    </row>
    <row r="89" spans="1:82" x14ac:dyDescent="0.25">
      <c r="A89" s="4"/>
      <c r="B89" s="61" t="s">
        <v>43</v>
      </c>
      <c r="C89" s="830">
        <v>19678440.390000027</v>
      </c>
      <c r="D89" s="129">
        <v>19939684.480000053</v>
      </c>
      <c r="E89" s="129">
        <v>18949222.369999968</v>
      </c>
      <c r="F89" s="129">
        <v>20729509.989999983</v>
      </c>
      <c r="G89" s="129">
        <v>23649632.949999921</v>
      </c>
      <c r="H89" s="129">
        <v>26887786.519999895</v>
      </c>
      <c r="I89" s="129">
        <v>24280516.369999833</v>
      </c>
      <c r="J89" s="129">
        <v>20789707.309999865</v>
      </c>
      <c r="K89" s="129">
        <v>20319516.889999967</v>
      </c>
      <c r="L89" s="129">
        <v>21725900.809999961</v>
      </c>
      <c r="M89" s="129">
        <v>22905263.829999976</v>
      </c>
      <c r="N89" s="831">
        <v>23371183.199999999</v>
      </c>
      <c r="O89" s="832">
        <v>21003606.469999924</v>
      </c>
      <c r="P89" s="834">
        <v>17826323.789999958</v>
      </c>
      <c r="Q89" s="129">
        <v>16251084.249999994</v>
      </c>
      <c r="R89" s="129">
        <v>18046146.740000006</v>
      </c>
      <c r="S89" s="129">
        <v>21602568.110000074</v>
      </c>
      <c r="T89" s="834">
        <v>24946339.839999914</v>
      </c>
      <c r="U89" s="129">
        <v>22480465.940000109</v>
      </c>
      <c r="V89" s="832">
        <v>19408834.830000024</v>
      </c>
      <c r="W89" s="832">
        <v>18087503.920000106</v>
      </c>
      <c r="X89" s="710">
        <v>19261987.58999997</v>
      </c>
      <c r="Y89" s="862">
        <v>20475814.859999806</v>
      </c>
      <c r="Z89" s="276">
        <v>21599263.879999738</v>
      </c>
      <c r="AA89" s="276">
        <v>23710743.639998902</v>
      </c>
      <c r="AB89" s="276">
        <v>23084073.159999639</v>
      </c>
      <c r="AC89" s="276">
        <v>21665516.719999615</v>
      </c>
      <c r="AD89" s="834">
        <v>25660208.999999963</v>
      </c>
      <c r="AE89" s="276">
        <v>28088149.529999599</v>
      </c>
      <c r="AF89" s="834">
        <v>29675794.4399992</v>
      </c>
      <c r="AG89" s="276">
        <v>30190445.329999842</v>
      </c>
      <c r="AH89" s="276">
        <v>24812675.949999504</v>
      </c>
      <c r="AI89" s="834">
        <v>24161403.029999848</v>
      </c>
      <c r="AJ89" s="276">
        <v>24578427.389999602</v>
      </c>
      <c r="AK89" s="835">
        <v>27676512.329999331</v>
      </c>
      <c r="AL89" s="276">
        <v>29563167.049999703</v>
      </c>
      <c r="AM89" s="276">
        <v>26850598.869999584</v>
      </c>
      <c r="AN89" s="276">
        <v>25665992.189999714</v>
      </c>
      <c r="AO89" s="276">
        <v>23111978.879999302</v>
      </c>
      <c r="AP89" s="276">
        <v>27714290.069998994</v>
      </c>
      <c r="AQ89" s="834">
        <v>30476482.859998628</v>
      </c>
      <c r="AR89" s="276">
        <v>36229894.869998813</v>
      </c>
      <c r="AS89" s="276">
        <v>44626342.129999675</v>
      </c>
      <c r="AT89" s="276">
        <v>52863587.71000018</v>
      </c>
      <c r="AU89" s="276">
        <v>26053809.969998706</v>
      </c>
      <c r="AV89" s="276">
        <v>55752676.69999852</v>
      </c>
      <c r="AW89" s="718">
        <v>32580868.67999984</v>
      </c>
      <c r="AX89" s="714">
        <v>33624938.489999808</v>
      </c>
      <c r="AY89" s="714">
        <v>59386912.339998931</v>
      </c>
      <c r="AZ89" s="714">
        <v>56278323.009999484</v>
      </c>
      <c r="BA89" s="714">
        <v>28575446.639999885</v>
      </c>
      <c r="BB89" s="714">
        <v>31006610.659999799</v>
      </c>
      <c r="BC89" s="714">
        <v>46039026.300000377</v>
      </c>
      <c r="BD89" s="714">
        <v>47994426.770000182</v>
      </c>
      <c r="BE89" s="714">
        <v>35156201.590000302</v>
      </c>
      <c r="BF89" s="714">
        <v>30182797.490000051</v>
      </c>
      <c r="BG89" s="714">
        <v>35156201.590000302</v>
      </c>
      <c r="BH89" s="713">
        <v>30826569.190000117</v>
      </c>
      <c r="BI89" s="714">
        <v>68868962.690000474</v>
      </c>
      <c r="BJ89" s="714">
        <v>37027976.849997625</v>
      </c>
      <c r="BK89" s="714">
        <v>37743270.429997377</v>
      </c>
      <c r="BL89" s="714">
        <v>34560477.179997884</v>
      </c>
      <c r="BM89" s="714">
        <v>38146308.409998029</v>
      </c>
      <c r="BN89" s="714">
        <v>28091422.649999999</v>
      </c>
      <c r="BO89" s="714">
        <v>46246392.409999996</v>
      </c>
      <c r="BP89" s="714">
        <v>49062171.780000001</v>
      </c>
      <c r="BQ89" s="714">
        <v>37869047.399999999</v>
      </c>
      <c r="BR89" s="226">
        <v>35053322.609999999</v>
      </c>
      <c r="BS89" s="226"/>
      <c r="BT89" s="226"/>
      <c r="BU89" s="164">
        <f t="shared" si="50"/>
        <v>1325166.0799998976</v>
      </c>
      <c r="BV89" s="68">
        <f t="shared" si="50"/>
        <v>-2113360.6900000945</v>
      </c>
      <c r="BW89" s="68">
        <f t="shared" si="50"/>
        <v>-2698138.1199999731</v>
      </c>
      <c r="BX89" s="68">
        <f t="shared" si="50"/>
        <v>-2683363.2499999776</v>
      </c>
      <c r="BY89" s="68">
        <f t="shared" si="50"/>
        <v>-2047064.8399998471</v>
      </c>
      <c r="BZ89" s="68">
        <f t="shared" si="50"/>
        <v>-1941446.6799999811</v>
      </c>
      <c r="CA89" s="68">
        <f t="shared" si="50"/>
        <v>-1800050.429999724</v>
      </c>
      <c r="CB89" s="68">
        <f t="shared" si="50"/>
        <v>-1380872.4799998403</v>
      </c>
      <c r="CC89" s="68">
        <f t="shared" si="50"/>
        <v>-2232012.969999861</v>
      </c>
      <c r="CD89" s="74">
        <f t="shared" si="50"/>
        <v>-2463913.2199999914</v>
      </c>
    </row>
    <row r="90" spans="1:82" x14ac:dyDescent="0.25">
      <c r="A90" s="4"/>
      <c r="B90" s="61" t="s">
        <v>60</v>
      </c>
      <c r="C90" s="830">
        <v>21094386.239999991</v>
      </c>
      <c r="D90" s="129">
        <v>21111823.470000006</v>
      </c>
      <c r="E90" s="129">
        <v>20897620.610000007</v>
      </c>
      <c r="F90" s="129">
        <v>22790356.510000005</v>
      </c>
      <c r="G90" s="129">
        <v>26298408.629999995</v>
      </c>
      <c r="H90" s="129">
        <v>26950894.130000006</v>
      </c>
      <c r="I90" s="129">
        <v>24895604.580000009</v>
      </c>
      <c r="J90" s="129">
        <v>22775366.260000013</v>
      </c>
      <c r="K90" s="129">
        <v>21997428.969999988</v>
      </c>
      <c r="L90" s="129">
        <v>24457656.600000001</v>
      </c>
      <c r="M90" s="129">
        <v>24510570.640000001</v>
      </c>
      <c r="N90" s="831">
        <v>23987885.870000008</v>
      </c>
      <c r="O90" s="832">
        <v>22450171.639999971</v>
      </c>
      <c r="P90" s="834">
        <v>20715536.319999985</v>
      </c>
      <c r="Q90" s="129">
        <v>18861537.27</v>
      </c>
      <c r="R90" s="129">
        <v>21974240.130000006</v>
      </c>
      <c r="S90" s="129">
        <v>25608446.40000001</v>
      </c>
      <c r="T90" s="834">
        <v>27041186.629999999</v>
      </c>
      <c r="U90" s="129">
        <v>25175802.409999993</v>
      </c>
      <c r="V90" s="832">
        <v>23319306.569999993</v>
      </c>
      <c r="W90" s="832">
        <v>22686710.839999955</v>
      </c>
      <c r="X90" s="710">
        <v>23419741.949999943</v>
      </c>
      <c r="Y90" s="862">
        <v>23159269.910000019</v>
      </c>
      <c r="Z90" s="276">
        <v>23580711.150000073</v>
      </c>
      <c r="AA90" s="276">
        <v>24900494.429999977</v>
      </c>
      <c r="AB90" s="276">
        <v>23376309.070000049</v>
      </c>
      <c r="AC90" s="276">
        <v>22443372.759999961</v>
      </c>
      <c r="AD90" s="834">
        <v>27314922.379999992</v>
      </c>
      <c r="AE90" s="276">
        <v>29874898.439999975</v>
      </c>
      <c r="AF90" s="834">
        <v>28465516.630000062</v>
      </c>
      <c r="AG90" s="276">
        <v>30497891.450000044</v>
      </c>
      <c r="AH90" s="276">
        <v>26194754.400000054</v>
      </c>
      <c r="AI90" s="834">
        <v>24705343.619999997</v>
      </c>
      <c r="AJ90" s="276">
        <v>25017678.859999962</v>
      </c>
      <c r="AK90" s="835">
        <v>25898943.449999947</v>
      </c>
      <c r="AL90" s="276">
        <v>25129870.909999993</v>
      </c>
      <c r="AM90" s="276">
        <v>24598717.879999995</v>
      </c>
      <c r="AN90" s="276">
        <v>23253052.260000039</v>
      </c>
      <c r="AO90" s="276">
        <v>22665174.739999957</v>
      </c>
      <c r="AP90" s="276">
        <v>27149385.03000002</v>
      </c>
      <c r="AQ90" s="834">
        <v>30675899.840000015</v>
      </c>
      <c r="AR90" s="276">
        <v>31919736.100000016</v>
      </c>
      <c r="AS90" s="276">
        <v>1122539.5199999998</v>
      </c>
      <c r="AT90" s="276">
        <v>3669945.4900000012</v>
      </c>
      <c r="AU90" s="276">
        <v>24288439.190000027</v>
      </c>
      <c r="AV90" s="276">
        <v>1615498.0099999995</v>
      </c>
      <c r="AW90" s="718">
        <v>29431857.780000042</v>
      </c>
      <c r="AX90" s="714">
        <v>28272832.759999949</v>
      </c>
      <c r="AY90" s="714">
        <v>1281508.6199999999</v>
      </c>
      <c r="AZ90" s="714">
        <v>1700413.6599999992</v>
      </c>
      <c r="BA90" s="714">
        <v>27850470.670000017</v>
      </c>
      <c r="BB90" s="714">
        <v>29842932.269999932</v>
      </c>
      <c r="BC90" s="714">
        <v>25508950.339999989</v>
      </c>
      <c r="BD90" s="714">
        <v>26302252.099999953</v>
      </c>
      <c r="BE90" s="714">
        <v>35210487.629999921</v>
      </c>
      <c r="BF90" s="714">
        <v>30190884.539999995</v>
      </c>
      <c r="BG90" s="714">
        <v>35210487.629999921</v>
      </c>
      <c r="BH90" s="713">
        <v>28798327.009999987</v>
      </c>
      <c r="BI90" s="714">
        <v>2058916.3600000003</v>
      </c>
      <c r="BJ90" s="714">
        <v>31359446.699999951</v>
      </c>
      <c r="BK90" s="714">
        <v>30786862.760000031</v>
      </c>
      <c r="BL90" s="714">
        <v>29320422.429999992</v>
      </c>
      <c r="BM90" s="714">
        <v>22604103.409999993</v>
      </c>
      <c r="BN90" s="714">
        <v>25787201.450000003</v>
      </c>
      <c r="BO90" s="714">
        <v>42334274.359999999</v>
      </c>
      <c r="BP90" s="714">
        <v>50737212.620000005</v>
      </c>
      <c r="BQ90" s="714">
        <v>36789695.380000003</v>
      </c>
      <c r="BR90" s="226">
        <v>35774349.990000002</v>
      </c>
      <c r="BS90" s="226"/>
      <c r="BT90" s="226"/>
      <c r="BU90" s="164">
        <f t="shared" si="50"/>
        <v>1355785.3999999799</v>
      </c>
      <c r="BV90" s="68">
        <f t="shared" si="50"/>
        <v>-396287.15000002086</v>
      </c>
      <c r="BW90" s="68">
        <f t="shared" si="50"/>
        <v>-2036083.3400000073</v>
      </c>
      <c r="BX90" s="68">
        <f t="shared" si="50"/>
        <v>-816116.37999999896</v>
      </c>
      <c r="BY90" s="68">
        <f t="shared" si="50"/>
        <v>-689962.22999998555</v>
      </c>
      <c r="BZ90" s="68">
        <f t="shared" si="50"/>
        <v>90292.499999992549</v>
      </c>
      <c r="CA90" s="68">
        <f t="shared" si="50"/>
        <v>280197.82999998331</v>
      </c>
      <c r="CB90" s="68">
        <f t="shared" si="50"/>
        <v>543940.30999998003</v>
      </c>
      <c r="CC90" s="68">
        <f t="shared" si="50"/>
        <v>689281.86999996752</v>
      </c>
      <c r="CD90" s="74">
        <f t="shared" si="50"/>
        <v>-1037914.6500000581</v>
      </c>
    </row>
    <row r="91" spans="1:82" x14ac:dyDescent="0.25">
      <c r="A91" s="4"/>
      <c r="B91" s="61" t="s">
        <v>56</v>
      </c>
      <c r="C91" s="830">
        <v>162544.27000000008</v>
      </c>
      <c r="D91" s="129">
        <v>162889.14999999991</v>
      </c>
      <c r="E91" s="129">
        <v>153486.59000000008</v>
      </c>
      <c r="F91" s="129">
        <v>137257.39000000004</v>
      </c>
      <c r="G91" s="129">
        <v>145936.75000000009</v>
      </c>
      <c r="H91" s="129">
        <v>151169.37000000008</v>
      </c>
      <c r="I91" s="129">
        <v>179842.22000000009</v>
      </c>
      <c r="J91" s="129">
        <v>205994.08999999997</v>
      </c>
      <c r="K91" s="129">
        <v>223796.04000000024</v>
      </c>
      <c r="L91" s="129">
        <v>227537.8899999999</v>
      </c>
      <c r="M91" s="129">
        <v>225290.64000000007</v>
      </c>
      <c r="N91" s="831">
        <v>202407.53</v>
      </c>
      <c r="O91" s="832">
        <v>206774.95000000004</v>
      </c>
      <c r="P91" s="834">
        <v>161550.84999999986</v>
      </c>
      <c r="Q91" s="129">
        <v>147002.64999999997</v>
      </c>
      <c r="R91" s="129">
        <v>133774.49000000002</v>
      </c>
      <c r="S91" s="129">
        <v>140696.22000000009</v>
      </c>
      <c r="T91" s="834">
        <v>157840.36000000004</v>
      </c>
      <c r="U91" s="129">
        <v>170027.59000000011</v>
      </c>
      <c r="V91" s="832">
        <v>217060.97999999981</v>
      </c>
      <c r="W91" s="832">
        <v>230712.62999999995</v>
      </c>
      <c r="X91" s="710">
        <v>249569.69000000015</v>
      </c>
      <c r="Y91" s="862">
        <v>248106.04000000062</v>
      </c>
      <c r="Z91" s="276">
        <v>212701.33999999971</v>
      </c>
      <c r="AA91" s="276">
        <v>211647.77000000034</v>
      </c>
      <c r="AB91" s="276">
        <v>185226.61999999988</v>
      </c>
      <c r="AC91" s="276">
        <v>171197.34000000014</v>
      </c>
      <c r="AD91" s="834">
        <v>161544.83999999988</v>
      </c>
      <c r="AE91" s="276">
        <v>168092.54000000004</v>
      </c>
      <c r="AF91" s="834">
        <v>183510.21000000002</v>
      </c>
      <c r="AG91" s="276">
        <v>203405.91999999961</v>
      </c>
      <c r="AH91" s="276">
        <v>233860.2999999999</v>
      </c>
      <c r="AI91" s="834">
        <v>247722.55999999924</v>
      </c>
      <c r="AJ91" s="276">
        <v>265845.74000000017</v>
      </c>
      <c r="AK91" s="835">
        <v>251838.11000000013</v>
      </c>
      <c r="AL91" s="276">
        <v>218810.67000000025</v>
      </c>
      <c r="AM91" s="276">
        <v>214986.87000000052</v>
      </c>
      <c r="AN91" s="276">
        <v>186161.38000000038</v>
      </c>
      <c r="AO91" s="276">
        <v>172760.32999999964</v>
      </c>
      <c r="AP91" s="276">
        <v>160745.94000000018</v>
      </c>
      <c r="AQ91" s="834">
        <v>171813.26000000015</v>
      </c>
      <c r="AR91" s="276">
        <v>191427.52000000043</v>
      </c>
      <c r="AS91" s="276">
        <v>2628.6200000000003</v>
      </c>
      <c r="AT91" s="276">
        <v>18112.800000000007</v>
      </c>
      <c r="AU91" s="276">
        <v>309321.989999999</v>
      </c>
      <c r="AV91" s="276">
        <v>61485.27999999997</v>
      </c>
      <c r="AW91" s="718">
        <v>352751.24000000168</v>
      </c>
      <c r="AX91" s="714">
        <v>301056.46000000054</v>
      </c>
      <c r="AY91" s="714">
        <v>30747.760000000017</v>
      </c>
      <c r="AZ91" s="714">
        <v>43500.389999999898</v>
      </c>
      <c r="BA91" s="714">
        <v>242390.39000000054</v>
      </c>
      <c r="BB91" s="714">
        <v>226095.35999999999</v>
      </c>
      <c r="BC91" s="714">
        <v>195570.41000000015</v>
      </c>
      <c r="BD91" s="714">
        <v>219015.20999999961</v>
      </c>
      <c r="BE91" s="714">
        <v>276602.0999999998</v>
      </c>
      <c r="BF91" s="714">
        <v>321630.8100000011</v>
      </c>
      <c r="BG91" s="714">
        <v>276602.0999999998</v>
      </c>
      <c r="BH91" s="713">
        <v>360449.32000000123</v>
      </c>
      <c r="BI91" s="714">
        <v>68832.540000000139</v>
      </c>
      <c r="BJ91" s="714">
        <v>342099.93999999942</v>
      </c>
      <c r="BK91" s="714">
        <v>330508.02000000118</v>
      </c>
      <c r="BL91" s="714">
        <v>282581.65999999992</v>
      </c>
      <c r="BM91" s="714">
        <v>243199.3999999995</v>
      </c>
      <c r="BN91" s="714">
        <v>174873.21</v>
      </c>
      <c r="BO91" s="714">
        <v>364030.95</v>
      </c>
      <c r="BP91" s="714">
        <v>370347.87</v>
      </c>
      <c r="BQ91" s="714">
        <v>566514.04</v>
      </c>
      <c r="BR91" s="226">
        <v>449990.2</v>
      </c>
      <c r="BS91" s="226"/>
      <c r="BT91" s="226"/>
      <c r="BU91" s="164">
        <f t="shared" si="50"/>
        <v>44230.679999999964</v>
      </c>
      <c r="BV91" s="68">
        <f t="shared" si="50"/>
        <v>-1338.3000000000466</v>
      </c>
      <c r="BW91" s="68">
        <f t="shared" si="50"/>
        <v>-6483.9400000001187</v>
      </c>
      <c r="BX91" s="68">
        <f t="shared" si="50"/>
        <v>-3482.9000000000233</v>
      </c>
      <c r="BY91" s="68">
        <f t="shared" si="50"/>
        <v>-5240.5299999999988</v>
      </c>
      <c r="BZ91" s="68">
        <f t="shared" si="50"/>
        <v>6670.9899999999616</v>
      </c>
      <c r="CA91" s="68">
        <f t="shared" si="50"/>
        <v>-9814.6299999999756</v>
      </c>
      <c r="CB91" s="68">
        <f t="shared" si="50"/>
        <v>11066.889999999839</v>
      </c>
      <c r="CC91" s="68">
        <f t="shared" si="50"/>
        <v>6916.5899999997055</v>
      </c>
      <c r="CD91" s="74">
        <f t="shared" si="50"/>
        <v>22031.80000000025</v>
      </c>
    </row>
    <row r="92" spans="1:82" x14ac:dyDescent="0.25">
      <c r="A92" s="4"/>
      <c r="B92" s="61" t="s">
        <v>46</v>
      </c>
      <c r="C92" s="836">
        <v>77337412.680003315</v>
      </c>
      <c r="D92" s="130">
        <v>72806623.320002586</v>
      </c>
      <c r="E92" s="130">
        <v>69487653.840002522</v>
      </c>
      <c r="F92" s="130">
        <v>74963401.100001588</v>
      </c>
      <c r="G92" s="130">
        <v>95730023.750000134</v>
      </c>
      <c r="H92" s="130">
        <v>103032490.5700008</v>
      </c>
      <c r="I92" s="130">
        <v>88688895.51000078</v>
      </c>
      <c r="J92" s="130">
        <v>74786592.210000664</v>
      </c>
      <c r="K92" s="130">
        <v>74615410.260000259</v>
      </c>
      <c r="L92" s="130">
        <v>84170842.120000735</v>
      </c>
      <c r="M92" s="130">
        <v>90113177.680000916</v>
      </c>
      <c r="N92" s="837">
        <v>85577181.880000398</v>
      </c>
      <c r="O92" s="838">
        <v>78148405.490000516</v>
      </c>
      <c r="P92" s="839">
        <v>74172213.310000569</v>
      </c>
      <c r="Q92" s="130">
        <v>69235175.980000615</v>
      </c>
      <c r="R92" s="130">
        <v>77322265.270000637</v>
      </c>
      <c r="S92" s="130">
        <v>98924520.089999467</v>
      </c>
      <c r="T92" s="839">
        <f>SUM(T87:T91)</f>
        <v>109985635.05000044</v>
      </c>
      <c r="U92" s="130">
        <v>90561329.340000495</v>
      </c>
      <c r="V92" s="854">
        <v>74941440.049999639</v>
      </c>
      <c r="W92" s="854">
        <v>72571368.089999348</v>
      </c>
      <c r="X92" s="710">
        <v>80492793.839998722</v>
      </c>
      <c r="Y92" s="862">
        <v>86503257.989999548</v>
      </c>
      <c r="Z92" s="271">
        <f>SUM(Z87:Z91)</f>
        <v>86392391.829998374</v>
      </c>
      <c r="AA92" s="855">
        <v>94123239.319998801</v>
      </c>
      <c r="AB92" s="855">
        <v>86727318.410000339</v>
      </c>
      <c r="AC92" s="855">
        <v>81153255.919998974</v>
      </c>
      <c r="AD92" s="839">
        <f>SUM(AD87:AD91)</f>
        <v>100244758.49999976</v>
      </c>
      <c r="AE92" s="855">
        <v>117189195.99999849</v>
      </c>
      <c r="AF92" s="839">
        <f>SUM(AF87:AF91)</f>
        <v>115320384.27999781</v>
      </c>
      <c r="AG92" s="855">
        <v>120847676.08000071</v>
      </c>
      <c r="AH92" s="855">
        <v>91274380.189999193</v>
      </c>
      <c r="AI92" s="839">
        <f t="shared" ref="AI92" si="51">SUM(AI87:AI91)</f>
        <v>90588517.039998859</v>
      </c>
      <c r="AJ92" s="855">
        <v>96587917.19000037</v>
      </c>
      <c r="AK92" s="856">
        <v>110174570.37000127</v>
      </c>
      <c r="AL92" s="855">
        <v>113348304.70000376</v>
      </c>
      <c r="AM92" s="271">
        <f t="shared" ref="AM92" si="52">SUM(AM87:AM91)</f>
        <v>102971051.67000097</v>
      </c>
      <c r="AN92" s="855">
        <v>92503719.100001678</v>
      </c>
      <c r="AO92" s="855">
        <v>86895480.030001685</v>
      </c>
      <c r="AP92" s="855">
        <v>104157847.87000179</v>
      </c>
      <c r="AQ92" s="839">
        <f t="shared" ref="AQ92" si="53">SUM(AQ87:AQ91)</f>
        <v>127595987.70000312</v>
      </c>
      <c r="AR92" s="855">
        <v>154464161.44999516</v>
      </c>
      <c r="AS92" s="855">
        <v>74877102.930000275</v>
      </c>
      <c r="AT92" s="855">
        <v>118754810.31000832</v>
      </c>
      <c r="AU92" s="855">
        <v>95283174.760002181</v>
      </c>
      <c r="AV92" s="855">
        <v>113444204.21000126</v>
      </c>
      <c r="AW92" s="718">
        <v>133132241.68000807</v>
      </c>
      <c r="AX92" s="714">
        <v>125418449.18000759</v>
      </c>
      <c r="AY92" s="714">
        <v>121870093.94000842</v>
      </c>
      <c r="AZ92" s="714">
        <v>112645579.64000319</v>
      </c>
      <c r="BA92" s="714">
        <v>105958167.0100067</v>
      </c>
      <c r="BB92" s="714">
        <v>115976016.35000613</v>
      </c>
      <c r="BC92" s="714">
        <v>144079190.67000905</v>
      </c>
      <c r="BD92" s="714">
        <v>154684669.81000915</v>
      </c>
      <c r="BE92" s="714">
        <v>138568863.48001096</v>
      </c>
      <c r="BF92" s="714">
        <v>111686192.21000889</v>
      </c>
      <c r="BG92" s="714">
        <v>138568863.48001096</v>
      </c>
      <c r="BH92" s="713">
        <v>119112359.86001079</v>
      </c>
      <c r="BI92" s="714">
        <v>143009990.80000451</v>
      </c>
      <c r="BJ92" s="714">
        <v>142283820.84999996</v>
      </c>
      <c r="BK92" s="714">
        <v>133332487.06000116</v>
      </c>
      <c r="BL92" s="714">
        <v>123793565.59000202</v>
      </c>
      <c r="BM92" s="714">
        <v>113611546.30999833</v>
      </c>
      <c r="BN92" s="714">
        <v>116938662.97</v>
      </c>
      <c r="BO92" s="714">
        <v>185060331.06999999</v>
      </c>
      <c r="BP92" s="714">
        <v>196419346.72000003</v>
      </c>
      <c r="BQ92" s="714">
        <v>143668873.48999998</v>
      </c>
      <c r="BR92" s="226">
        <v>124226811.22000001</v>
      </c>
      <c r="BS92" s="226"/>
      <c r="BT92" s="226"/>
      <c r="BU92" s="166">
        <f t="shared" si="50"/>
        <v>810992.80999720097</v>
      </c>
      <c r="BV92" s="70">
        <f t="shared" si="50"/>
        <v>1365589.989997983</v>
      </c>
      <c r="BW92" s="70">
        <f t="shared" si="50"/>
        <v>-252477.86000190675</v>
      </c>
      <c r="BX92" s="70">
        <f t="shared" si="50"/>
        <v>2358864.1699990481</v>
      </c>
      <c r="BY92" s="70">
        <f t="shared" si="50"/>
        <v>3194496.339999333</v>
      </c>
      <c r="BZ92" s="70">
        <f t="shared" si="50"/>
        <v>6953144.4799996465</v>
      </c>
      <c r="CA92" s="70">
        <f t="shared" si="50"/>
        <v>1872433.8299997151</v>
      </c>
      <c r="CB92" s="70">
        <f t="shared" si="50"/>
        <v>154847.8399989754</v>
      </c>
      <c r="CC92" s="70">
        <f t="shared" si="50"/>
        <v>-2044042.1700009108</v>
      </c>
      <c r="CD92" s="77">
        <f t="shared" si="50"/>
        <v>-3678048.2800020128</v>
      </c>
    </row>
    <row r="93" spans="1:82" x14ac:dyDescent="0.25">
      <c r="A93" s="4">
        <v>13</v>
      </c>
      <c r="B93" s="81" t="s">
        <v>48</v>
      </c>
      <c r="C93" s="857"/>
      <c r="D93" s="426"/>
      <c r="E93" s="426"/>
      <c r="F93" s="426"/>
      <c r="G93" s="426"/>
      <c r="H93" s="426"/>
      <c r="I93" s="426"/>
      <c r="J93" s="426"/>
      <c r="K93" s="426"/>
      <c r="L93" s="426"/>
      <c r="M93" s="426"/>
      <c r="N93" s="859"/>
      <c r="O93" s="425"/>
      <c r="P93" s="426"/>
      <c r="Q93" s="426"/>
      <c r="R93" s="426"/>
      <c r="S93" s="426"/>
      <c r="T93" s="863"/>
      <c r="U93" s="858"/>
      <c r="V93" s="854"/>
      <c r="W93" s="854"/>
      <c r="X93" s="699"/>
      <c r="Y93" s="861"/>
      <c r="Z93" s="855"/>
      <c r="AA93" s="855"/>
      <c r="AB93" s="855"/>
      <c r="AC93" s="855"/>
      <c r="AD93" s="863"/>
      <c r="AE93" s="864"/>
      <c r="AF93" s="863"/>
      <c r="AG93" s="864"/>
      <c r="AH93" s="864"/>
      <c r="AI93" s="860"/>
      <c r="AJ93" s="855"/>
      <c r="AK93" s="856"/>
      <c r="AL93" s="855"/>
      <c r="AM93" s="864"/>
      <c r="AN93" s="855"/>
      <c r="AO93" s="855"/>
      <c r="AP93" s="855"/>
      <c r="AQ93" s="863"/>
      <c r="AR93" s="855"/>
      <c r="AS93" s="855"/>
      <c r="AT93" s="855"/>
      <c r="AU93" s="855"/>
      <c r="AV93" s="855"/>
      <c r="AW93" s="707"/>
      <c r="AX93" s="703"/>
      <c r="AY93" s="703"/>
      <c r="AZ93" s="703"/>
      <c r="BA93" s="703"/>
      <c r="BB93" s="703"/>
      <c r="BC93" s="703"/>
      <c r="BD93" s="703"/>
      <c r="BE93" s="703"/>
      <c r="BF93" s="703"/>
      <c r="BG93" s="703"/>
      <c r="BH93" s="702"/>
      <c r="BI93" s="703"/>
      <c r="BJ93" s="703"/>
      <c r="BK93" s="703"/>
      <c r="BL93" s="703"/>
      <c r="BM93" s="703"/>
      <c r="BN93" s="703"/>
      <c r="BO93" s="703"/>
      <c r="BP93" s="703"/>
      <c r="BQ93" s="703"/>
      <c r="BR93" s="225"/>
      <c r="BS93" s="225"/>
      <c r="BT93" s="225"/>
      <c r="BU93" s="164"/>
      <c r="BV93" s="68"/>
      <c r="BW93" s="68"/>
      <c r="BX93" s="68"/>
      <c r="BY93" s="68"/>
      <c r="BZ93" s="68"/>
      <c r="CA93" s="68"/>
      <c r="CB93" s="68"/>
      <c r="CC93" s="68"/>
      <c r="CD93" s="74"/>
    </row>
    <row r="94" spans="1:82" x14ac:dyDescent="0.25">
      <c r="A94" s="4"/>
      <c r="B94" s="61" t="s">
        <v>41</v>
      </c>
      <c r="C94" s="857">
        <v>125786264.33000332</v>
      </c>
      <c r="D94" s="858">
        <v>102712259.43000253</v>
      </c>
      <c r="E94" s="858">
        <v>96513838.450002551</v>
      </c>
      <c r="F94" s="858">
        <v>102692177.4900016</v>
      </c>
      <c r="G94" s="858">
        <v>144769536.6000002</v>
      </c>
      <c r="H94" s="858">
        <v>155312033.08000088</v>
      </c>
      <c r="I94" s="858">
        <v>122553802.03000093</v>
      </c>
      <c r="J94" s="858">
        <v>99179487.210000783</v>
      </c>
      <c r="K94" s="858">
        <v>101836547.46000032</v>
      </c>
      <c r="L94" s="858">
        <v>118046294.94000077</v>
      </c>
      <c r="M94" s="858">
        <v>132379352.20000094</v>
      </c>
      <c r="N94" s="859">
        <v>121056586.74000043</v>
      </c>
      <c r="O94" s="854">
        <v>110147903.70000063</v>
      </c>
      <c r="P94" s="858">
        <v>112232795.67000064</v>
      </c>
      <c r="Q94" s="858">
        <v>76380621.780000001</v>
      </c>
      <c r="R94" s="858">
        <v>117788440.06000063</v>
      </c>
      <c r="S94" s="858">
        <v>159321420.97999936</v>
      </c>
      <c r="T94" s="860">
        <f>+T80+T87</f>
        <v>180666192.46000054</v>
      </c>
      <c r="U94" s="858">
        <v>134541074.73000044</v>
      </c>
      <c r="V94" s="854">
        <v>104920430.12999962</v>
      </c>
      <c r="W94" s="854">
        <v>103412655.05999929</v>
      </c>
      <c r="X94" s="93">
        <v>123970004.47999881</v>
      </c>
      <c r="Y94" s="725">
        <v>139937711.16999972</v>
      </c>
      <c r="Z94" s="855">
        <f>+Z80+Z87</f>
        <v>138426443.19999856</v>
      </c>
      <c r="AA94" s="855">
        <v>123619025.10999995</v>
      </c>
      <c r="AB94" s="855">
        <v>111949717.75000057</v>
      </c>
      <c r="AC94" s="855">
        <v>105014502.06999937</v>
      </c>
      <c r="AD94" s="860">
        <f>+AD80+AD87</f>
        <v>129925352.44999987</v>
      </c>
      <c r="AE94" s="855">
        <v>161190468.99999896</v>
      </c>
      <c r="AF94" s="860">
        <f>+AF80+AF87</f>
        <v>156967078.20999858</v>
      </c>
      <c r="AG94" s="855">
        <v>165381297.4400008</v>
      </c>
      <c r="AH94" s="855">
        <v>112469334.88999966</v>
      </c>
      <c r="AI94" s="860">
        <f t="shared" ref="AI94:AI98" si="54">+AI80+AI87</f>
        <v>114405517.76999898</v>
      </c>
      <c r="AJ94" s="855">
        <v>126963372.25000086</v>
      </c>
      <c r="AK94" s="856">
        <v>154573643.2700021</v>
      </c>
      <c r="AL94" s="855">
        <v>165842912.22000408</v>
      </c>
      <c r="AM94" s="855">
        <f t="shared" ref="AM94:AM98" si="55">+AM80+AM87</f>
        <v>140826719.69000137</v>
      </c>
      <c r="AN94" s="855">
        <v>120920483.84000194</v>
      </c>
      <c r="AO94" s="855">
        <v>113490102.97000243</v>
      </c>
      <c r="AP94" s="855">
        <v>135249874.05000281</v>
      </c>
      <c r="AQ94" s="860">
        <f t="shared" ref="AQ94:AQ98" si="56">+AQ80+AQ87</f>
        <v>182989780.58000466</v>
      </c>
      <c r="AR94" s="855">
        <v>235921529.77999645</v>
      </c>
      <c r="AS94" s="855">
        <v>155076743.8100006</v>
      </c>
      <c r="AT94" s="855">
        <v>149667378.66000813</v>
      </c>
      <c r="AU94" s="855">
        <v>125523720.69000337</v>
      </c>
      <c r="AV94" s="855">
        <v>157859504.58000273</v>
      </c>
      <c r="AW94" s="694">
        <v>188944526.15000826</v>
      </c>
      <c r="AX94" s="693">
        <v>176360317.85000789</v>
      </c>
      <c r="AY94" s="693">
        <v>172590874.56000948</v>
      </c>
      <c r="AZ94" s="693">
        <v>149249997.42000371</v>
      </c>
      <c r="BA94" s="693">
        <v>131526156.6000067</v>
      </c>
      <c r="BB94" s="693">
        <v>146323369.62000647</v>
      </c>
      <c r="BC94" s="693">
        <v>195809337.48000887</v>
      </c>
      <c r="BD94" s="693">
        <v>207287065.33000931</v>
      </c>
      <c r="BE94" s="693">
        <v>177886213.25001115</v>
      </c>
      <c r="BF94" s="693">
        <v>137659830.48000887</v>
      </c>
      <c r="BG94" s="693">
        <v>149486818.27001113</v>
      </c>
      <c r="BH94" s="691">
        <v>162605149.51001066</v>
      </c>
      <c r="BI94" s="693">
        <v>187455112.22000408</v>
      </c>
      <c r="BJ94" s="693">
        <v>189593129.23000246</v>
      </c>
      <c r="BK94" s="693">
        <v>163486538.5600037</v>
      </c>
      <c r="BL94" s="693">
        <v>151184387.78000402</v>
      </c>
      <c r="BM94" s="693">
        <v>135883290.39000019</v>
      </c>
      <c r="BN94" s="693">
        <v>209174824.91</v>
      </c>
      <c r="BO94" s="693">
        <v>323605088.24000001</v>
      </c>
      <c r="BP94" s="693">
        <v>333334152.25999999</v>
      </c>
      <c r="BQ94" s="693">
        <v>236176730.97999999</v>
      </c>
      <c r="BR94" s="227">
        <v>187518400.15000001</v>
      </c>
      <c r="BS94" s="227"/>
      <c r="BT94" s="227"/>
      <c r="BU94" s="166">
        <f t="shared" ref="BU94:CD99" si="57">O94-C94</f>
        <v>-15638360.630002692</v>
      </c>
      <c r="BV94" s="70">
        <f t="shared" si="57"/>
        <v>9520536.2399981171</v>
      </c>
      <c r="BW94" s="70">
        <f t="shared" si="57"/>
        <v>-20133216.67000255</v>
      </c>
      <c r="BX94" s="70">
        <f t="shared" si="57"/>
        <v>15096262.569999024</v>
      </c>
      <c r="BY94" s="70">
        <f t="shared" si="57"/>
        <v>14551884.379999161</v>
      </c>
      <c r="BZ94" s="70">
        <f t="shared" si="57"/>
        <v>25354159.379999667</v>
      </c>
      <c r="CA94" s="70">
        <f t="shared" si="57"/>
        <v>11987272.699999511</v>
      </c>
      <c r="CB94" s="70">
        <f t="shared" si="57"/>
        <v>5740942.9199988395</v>
      </c>
      <c r="CC94" s="70">
        <f t="shared" si="57"/>
        <v>1576107.5999989659</v>
      </c>
      <c r="CD94" s="77">
        <f t="shared" si="57"/>
        <v>5923709.5399980396</v>
      </c>
    </row>
    <row r="95" spans="1:82" x14ac:dyDescent="0.25">
      <c r="A95" s="4"/>
      <c r="B95" s="61" t="s">
        <v>42</v>
      </c>
      <c r="C95" s="857">
        <v>7614925.049999983</v>
      </c>
      <c r="D95" s="858">
        <v>6316417.4900000039</v>
      </c>
      <c r="E95" s="858">
        <v>5686675.9399999902</v>
      </c>
      <c r="F95" s="858">
        <v>5460269.6399999913</v>
      </c>
      <c r="G95" s="858">
        <v>7456681.6799999904</v>
      </c>
      <c r="H95" s="858">
        <v>7844466.109999992</v>
      </c>
      <c r="I95" s="858">
        <v>6480627.4300000118</v>
      </c>
      <c r="J95" s="858">
        <v>5362265.9799999949</v>
      </c>
      <c r="K95" s="858">
        <v>5678127.7699999809</v>
      </c>
      <c r="L95" s="858">
        <v>6717694.9699999951</v>
      </c>
      <c r="M95" s="858">
        <v>7555296.8099999977</v>
      </c>
      <c r="N95" s="859">
        <v>7113007.8099999875</v>
      </c>
      <c r="O95" s="854">
        <v>6658814.8400000017</v>
      </c>
      <c r="P95" s="858">
        <v>6621038.5699999994</v>
      </c>
      <c r="Q95" s="858">
        <v>3018758.8699999996</v>
      </c>
      <c r="R95" s="858">
        <v>6306683.1599999927</v>
      </c>
      <c r="S95" s="858">
        <v>8220027.0300000049</v>
      </c>
      <c r="T95" s="860">
        <f>+T81+T88</f>
        <v>9411977.9300000016</v>
      </c>
      <c r="U95" s="858">
        <v>7295238.999999987</v>
      </c>
      <c r="V95" s="854">
        <v>5818277.2499999925</v>
      </c>
      <c r="W95" s="854">
        <v>5875481.190000019</v>
      </c>
      <c r="X95" s="93">
        <v>6940350.3899999931</v>
      </c>
      <c r="Y95" s="725">
        <v>8002817.9600000102</v>
      </c>
      <c r="Z95" s="855">
        <f>+Z81+Z88</f>
        <v>8087147.6000000304</v>
      </c>
      <c r="AA95" s="855">
        <v>7503110.3699999768</v>
      </c>
      <c r="AB95" s="855">
        <v>6854313.6600000793</v>
      </c>
      <c r="AC95" s="855">
        <v>6299840.4800000489</v>
      </c>
      <c r="AD95" s="860">
        <f>+AD81+AD88</f>
        <v>7347364.1799999494</v>
      </c>
      <c r="AE95" s="855">
        <v>8748454.7399999481</v>
      </c>
      <c r="AF95" s="860">
        <f>+AF81+AF88</f>
        <v>8673012.9499999844</v>
      </c>
      <c r="AG95" s="855">
        <v>9218294.8200000301</v>
      </c>
      <c r="AH95" s="855">
        <v>6502590.1600000095</v>
      </c>
      <c r="AI95" s="860">
        <f t="shared" si="54"/>
        <v>6813142.7200000118</v>
      </c>
      <c r="AJ95" s="855">
        <v>7932699.8399999496</v>
      </c>
      <c r="AK95" s="856">
        <v>9206947.9699999187</v>
      </c>
      <c r="AL95" s="855">
        <v>10434578.539999977</v>
      </c>
      <c r="AM95" s="855">
        <f t="shared" si="55"/>
        <v>8981585.2400000058</v>
      </c>
      <c r="AN95" s="855">
        <v>7770249.9999999944</v>
      </c>
      <c r="AO95" s="855">
        <v>7287667.7800000031</v>
      </c>
      <c r="AP95" s="855">
        <v>8120209.1899999687</v>
      </c>
      <c r="AQ95" s="860">
        <f t="shared" si="56"/>
        <v>10190197.139999822</v>
      </c>
      <c r="AR95" s="855">
        <v>13509148.129999839</v>
      </c>
      <c r="AS95" s="855">
        <v>4358921.7899999991</v>
      </c>
      <c r="AT95" s="855">
        <v>3495716.060000001</v>
      </c>
      <c r="AU95" s="855">
        <v>7859455.3300000634</v>
      </c>
      <c r="AV95" s="855">
        <v>5757728.3899999997</v>
      </c>
      <c r="AW95" s="694">
        <v>11566534.979999885</v>
      </c>
      <c r="AX95" s="693">
        <v>10702631.509999942</v>
      </c>
      <c r="AY95" s="693">
        <v>4660289.4299999904</v>
      </c>
      <c r="AZ95" s="693">
        <v>5185842.6199999917</v>
      </c>
      <c r="BA95" s="693">
        <v>8118078.4500000719</v>
      </c>
      <c r="BB95" s="693">
        <v>8531557.0599999186</v>
      </c>
      <c r="BC95" s="693">
        <v>10308020.439999795</v>
      </c>
      <c r="BD95" s="693">
        <v>11578020.069999697</v>
      </c>
      <c r="BE95" s="693">
        <v>10745419.219999613</v>
      </c>
      <c r="BF95" s="693">
        <v>8346930.1299999896</v>
      </c>
      <c r="BG95" s="693">
        <v>9967067.3399996143</v>
      </c>
      <c r="BH95" s="691">
        <v>3833157.8999999994</v>
      </c>
      <c r="BI95" s="693">
        <v>6039171.1099999854</v>
      </c>
      <c r="BJ95" s="693">
        <v>12470607.919999938</v>
      </c>
      <c r="BK95" s="693">
        <v>11089042.260000061</v>
      </c>
      <c r="BL95" s="693">
        <v>10436459.740000114</v>
      </c>
      <c r="BM95" s="693">
        <v>8718781.3700000793</v>
      </c>
      <c r="BN95" s="693">
        <v>17774891.539999999</v>
      </c>
      <c r="BO95" s="693">
        <v>23643999.059999999</v>
      </c>
      <c r="BP95" s="693">
        <v>23115442.57</v>
      </c>
      <c r="BQ95" s="693">
        <v>17969033.030000001</v>
      </c>
      <c r="BR95" s="227">
        <v>14093541.640000001</v>
      </c>
      <c r="BS95" s="227"/>
      <c r="BT95" s="227"/>
      <c r="BU95" s="166">
        <f t="shared" si="57"/>
        <v>-956110.20999998134</v>
      </c>
      <c r="BV95" s="70">
        <f t="shared" si="57"/>
        <v>304621.07999999542</v>
      </c>
      <c r="BW95" s="70">
        <f t="shared" si="57"/>
        <v>-2667917.0699999905</v>
      </c>
      <c r="BX95" s="70">
        <f t="shared" si="57"/>
        <v>846413.52000000142</v>
      </c>
      <c r="BY95" s="70">
        <f t="shared" si="57"/>
        <v>763345.35000001453</v>
      </c>
      <c r="BZ95" s="70">
        <f t="shared" si="57"/>
        <v>1567511.8200000096</v>
      </c>
      <c r="CA95" s="70">
        <f t="shared" si="57"/>
        <v>814611.56999997515</v>
      </c>
      <c r="CB95" s="70">
        <f t="shared" si="57"/>
        <v>456011.26999999769</v>
      </c>
      <c r="CC95" s="70">
        <f t="shared" si="57"/>
        <v>197353.42000003811</v>
      </c>
      <c r="CD95" s="77">
        <f t="shared" si="57"/>
        <v>222655.41999999806</v>
      </c>
    </row>
    <row r="96" spans="1:82" x14ac:dyDescent="0.25">
      <c r="A96" s="4"/>
      <c r="B96" s="61" t="s">
        <v>43</v>
      </c>
      <c r="C96" s="857">
        <v>67695948.670000032</v>
      </c>
      <c r="D96" s="858">
        <v>63150593.040000051</v>
      </c>
      <c r="E96" s="858">
        <v>58863673.579999976</v>
      </c>
      <c r="F96" s="858">
        <v>67998379.719999969</v>
      </c>
      <c r="G96" s="858">
        <v>81633839.73999992</v>
      </c>
      <c r="H96" s="858">
        <v>89387291.319999889</v>
      </c>
      <c r="I96" s="858">
        <v>80743716.189999834</v>
      </c>
      <c r="J96" s="858">
        <v>66380237.459999859</v>
      </c>
      <c r="K96" s="858">
        <v>58350405.069999963</v>
      </c>
      <c r="L96" s="858">
        <v>62066940.839999959</v>
      </c>
      <c r="M96" s="858">
        <v>65800385.719999969</v>
      </c>
      <c r="N96" s="859">
        <v>68098684.530000001</v>
      </c>
      <c r="O96" s="854">
        <v>62164356.619999923</v>
      </c>
      <c r="P96" s="858">
        <v>52226285.339999944</v>
      </c>
      <c r="Q96" s="858">
        <v>31204130.920000002</v>
      </c>
      <c r="R96" s="858">
        <v>56974626.939999998</v>
      </c>
      <c r="S96" s="858">
        <v>72493242.040000081</v>
      </c>
      <c r="T96" s="860">
        <f>+T82+T89</f>
        <v>79993956.999999911</v>
      </c>
      <c r="U96" s="858">
        <v>72363269.160000116</v>
      </c>
      <c r="V96" s="854">
        <v>62277737.430000007</v>
      </c>
      <c r="W96" s="854">
        <v>50782775.100000113</v>
      </c>
      <c r="X96" s="93">
        <v>55731370.919999972</v>
      </c>
      <c r="Y96" s="725">
        <v>59179371.719999798</v>
      </c>
      <c r="Z96" s="855">
        <f>+Z82+Z89</f>
        <v>63759246.369999737</v>
      </c>
      <c r="AA96" s="855">
        <v>58111424.639998898</v>
      </c>
      <c r="AB96" s="855">
        <v>57205262.019999638</v>
      </c>
      <c r="AC96" s="855">
        <v>54814138.569999605</v>
      </c>
      <c r="AD96" s="860">
        <f>+AD82+AD89</f>
        <v>70131129.479999945</v>
      </c>
      <c r="AE96" s="855">
        <v>84895795.529999614</v>
      </c>
      <c r="AF96" s="860">
        <f>+AF82+AF89</f>
        <v>86779874.079999194</v>
      </c>
      <c r="AG96" s="855">
        <v>88793136.489999846</v>
      </c>
      <c r="AH96" s="855">
        <v>68736925.759999499</v>
      </c>
      <c r="AI96" s="860">
        <f t="shared" si="54"/>
        <v>59756720.369999841</v>
      </c>
      <c r="AJ96" s="855">
        <v>60600788.379999593</v>
      </c>
      <c r="AK96" s="856">
        <v>68727738.849999323</v>
      </c>
      <c r="AL96" s="855">
        <v>75683784.709999695</v>
      </c>
      <c r="AM96" s="855">
        <f t="shared" si="55"/>
        <v>69944137.119999602</v>
      </c>
      <c r="AN96" s="855">
        <v>65061730.039999716</v>
      </c>
      <c r="AO96" s="855">
        <v>60189401.769999288</v>
      </c>
      <c r="AP96" s="855">
        <v>76298145.659998983</v>
      </c>
      <c r="AQ96" s="860">
        <f t="shared" si="56"/>
        <v>94423968.01999861</v>
      </c>
      <c r="AR96" s="855">
        <v>106223361.90999883</v>
      </c>
      <c r="AS96" s="855">
        <v>112104234.28999966</v>
      </c>
      <c r="AT96" s="855">
        <v>102180365.77000017</v>
      </c>
      <c r="AU96" s="855">
        <v>67124950.269998699</v>
      </c>
      <c r="AV96" s="855">
        <v>99446995.219998509</v>
      </c>
      <c r="AW96" s="694">
        <v>83489679.889999837</v>
      </c>
      <c r="AX96" s="693">
        <v>88683544.119999796</v>
      </c>
      <c r="AY96" s="693">
        <v>111811436.40999892</v>
      </c>
      <c r="AZ96" s="693">
        <v>106885938.19999948</v>
      </c>
      <c r="BA96" s="693">
        <v>75587608.429999888</v>
      </c>
      <c r="BB96" s="693">
        <v>80997880.569999814</v>
      </c>
      <c r="BC96" s="693">
        <v>99062544.30000037</v>
      </c>
      <c r="BD96" s="693">
        <v>102572688.81000018</v>
      </c>
      <c r="BE96" s="693">
        <v>87282015.3100003</v>
      </c>
      <c r="BF96" s="693">
        <v>74672720.840000048</v>
      </c>
      <c r="BG96" s="693">
        <v>79551474.420000285</v>
      </c>
      <c r="BH96" s="691">
        <v>75762410.680000097</v>
      </c>
      <c r="BI96" s="693">
        <v>120063218.45000048</v>
      </c>
      <c r="BJ96" s="693">
        <v>94341023.439997643</v>
      </c>
      <c r="BK96" s="693">
        <v>90406440.219997376</v>
      </c>
      <c r="BL96" s="693">
        <v>84967072.609997869</v>
      </c>
      <c r="BM96" s="693">
        <v>85878344.379998028</v>
      </c>
      <c r="BN96" s="693">
        <v>100556506.02</v>
      </c>
      <c r="BO96" s="693">
        <v>155372744.08000001</v>
      </c>
      <c r="BP96" s="693">
        <v>150279867.40000001</v>
      </c>
      <c r="BQ96" s="693">
        <v>123297732.43000001</v>
      </c>
      <c r="BR96" s="227">
        <v>112003998.92</v>
      </c>
      <c r="BS96" s="227"/>
      <c r="BT96" s="227"/>
      <c r="BU96" s="166">
        <f t="shared" si="57"/>
        <v>-5531592.0500001088</v>
      </c>
      <c r="BV96" s="70">
        <f t="shared" si="57"/>
        <v>-10924307.700000107</v>
      </c>
      <c r="BW96" s="70">
        <f t="shared" si="57"/>
        <v>-27659542.659999974</v>
      </c>
      <c r="BX96" s="70">
        <f t="shared" si="57"/>
        <v>-11023752.779999971</v>
      </c>
      <c r="BY96" s="70">
        <f t="shared" si="57"/>
        <v>-9140597.6999998391</v>
      </c>
      <c r="BZ96" s="70">
        <f t="shared" si="57"/>
        <v>-9393334.3199999779</v>
      </c>
      <c r="CA96" s="70">
        <f t="shared" si="57"/>
        <v>-8380447.0299997181</v>
      </c>
      <c r="CB96" s="70">
        <f t="shared" si="57"/>
        <v>-4102500.0299998522</v>
      </c>
      <c r="CC96" s="70">
        <f t="shared" si="57"/>
        <v>-7567629.9699998498</v>
      </c>
      <c r="CD96" s="77">
        <f t="shared" si="57"/>
        <v>-6335569.9199999869</v>
      </c>
    </row>
    <row r="97" spans="1:82" x14ac:dyDescent="0.25">
      <c r="A97" s="4"/>
      <c r="B97" s="61" t="s">
        <v>60</v>
      </c>
      <c r="C97" s="857">
        <v>77398775.359999985</v>
      </c>
      <c r="D97" s="858">
        <v>71827931.830000013</v>
      </c>
      <c r="E97" s="858">
        <v>71190227.5</v>
      </c>
      <c r="F97" s="858">
        <v>81537233.079999998</v>
      </c>
      <c r="G97" s="858">
        <v>95921367.790000007</v>
      </c>
      <c r="H97" s="858">
        <v>99287123.750000015</v>
      </c>
      <c r="I97" s="858">
        <v>91944006.780000001</v>
      </c>
      <c r="J97" s="858">
        <v>80158304.980000019</v>
      </c>
      <c r="K97" s="858">
        <v>72403591.109999985</v>
      </c>
      <c r="L97" s="858">
        <v>76181713.300000012</v>
      </c>
      <c r="M97" s="858">
        <v>77881312.699999988</v>
      </c>
      <c r="N97" s="859">
        <v>76755607.470000014</v>
      </c>
      <c r="O97" s="854">
        <v>71217192.869999975</v>
      </c>
      <c r="P97" s="858">
        <v>62250281.299999982</v>
      </c>
      <c r="Q97" s="858">
        <v>41437319.840000004</v>
      </c>
      <c r="R97" s="858">
        <v>74184646.390000001</v>
      </c>
      <c r="S97" s="858">
        <v>87905086.12000002</v>
      </c>
      <c r="T97" s="860">
        <f>+T83+T90</f>
        <v>92360227.400000006</v>
      </c>
      <c r="U97" s="858">
        <v>86444608.390000001</v>
      </c>
      <c r="V97" s="854">
        <v>73327068.50999999</v>
      </c>
      <c r="W97" s="854">
        <v>67636604.359999955</v>
      </c>
      <c r="X97" s="93">
        <v>68471855.579999954</v>
      </c>
      <c r="Y97" s="725">
        <v>69668686.690000027</v>
      </c>
      <c r="Z97" s="855">
        <f>+Z83+Z90</f>
        <v>69339432.800000072</v>
      </c>
      <c r="AA97" s="855">
        <v>70798228.429999977</v>
      </c>
      <c r="AB97" s="855">
        <v>70115734.00000006</v>
      </c>
      <c r="AC97" s="855">
        <v>70251301.639999956</v>
      </c>
      <c r="AD97" s="860">
        <f>+AD83+AD90</f>
        <v>94185098.919999987</v>
      </c>
      <c r="AE97" s="855">
        <v>103469982.69999996</v>
      </c>
      <c r="AF97" s="860">
        <f>+AF83+AF90</f>
        <v>101585966.88000005</v>
      </c>
      <c r="AG97" s="855">
        <v>104654871.88000005</v>
      </c>
      <c r="AH97" s="855">
        <v>89006132.420000046</v>
      </c>
      <c r="AI97" s="860">
        <f t="shared" si="54"/>
        <v>78637822.459999993</v>
      </c>
      <c r="AJ97" s="855">
        <v>78716623.099999964</v>
      </c>
      <c r="AK97" s="856">
        <v>87629659.529999942</v>
      </c>
      <c r="AL97" s="855">
        <v>88132129.299999982</v>
      </c>
      <c r="AM97" s="855">
        <f t="shared" si="55"/>
        <v>83650791.099999994</v>
      </c>
      <c r="AN97" s="855">
        <v>78261680.310000047</v>
      </c>
      <c r="AO97" s="855">
        <v>77871665.399999931</v>
      </c>
      <c r="AP97" s="855">
        <v>93765426.930000022</v>
      </c>
      <c r="AQ97" s="860">
        <f t="shared" si="56"/>
        <v>112536862.88000003</v>
      </c>
      <c r="AR97" s="855">
        <v>118584648.86000001</v>
      </c>
      <c r="AS97" s="855">
        <v>82632013.329999998</v>
      </c>
      <c r="AT97" s="855">
        <v>66856383.910000011</v>
      </c>
      <c r="AU97" s="855">
        <v>84966630.830000028</v>
      </c>
      <c r="AV97" s="855">
        <v>64233033.240000002</v>
      </c>
      <c r="AW97" s="694">
        <v>99284927.560000032</v>
      </c>
      <c r="AX97" s="693">
        <v>95122562.259999946</v>
      </c>
      <c r="AY97" s="693">
        <v>64886573.540000007</v>
      </c>
      <c r="AZ97" s="693">
        <v>59497826.920000009</v>
      </c>
      <c r="BA97" s="693">
        <v>86996443.729999989</v>
      </c>
      <c r="BB97" s="693">
        <v>90747849.799999923</v>
      </c>
      <c r="BC97" s="693">
        <v>94235986.159999982</v>
      </c>
      <c r="BD97" s="693">
        <v>94018507.499999925</v>
      </c>
      <c r="BE97" s="693">
        <v>103032832.35999992</v>
      </c>
      <c r="BF97" s="693">
        <v>89109091.979999989</v>
      </c>
      <c r="BG97" s="693">
        <v>92835714.259999916</v>
      </c>
      <c r="BH97" s="691">
        <v>82780199.899999991</v>
      </c>
      <c r="BI97" s="693">
        <v>69887971.780000016</v>
      </c>
      <c r="BJ97" s="693">
        <v>98593384.48999995</v>
      </c>
      <c r="BK97" s="693">
        <v>96783083.920000032</v>
      </c>
      <c r="BL97" s="693">
        <v>93022187.069999978</v>
      </c>
      <c r="BM97" s="693">
        <v>87716330.949999988</v>
      </c>
      <c r="BN97" s="693">
        <v>103213367.20999999</v>
      </c>
      <c r="BO97" s="693">
        <v>160188992.53</v>
      </c>
      <c r="BP97" s="693">
        <v>172134403.06</v>
      </c>
      <c r="BQ97" s="693">
        <v>138329104.42000002</v>
      </c>
      <c r="BR97" s="227">
        <v>127001724.61000001</v>
      </c>
      <c r="BS97" s="227"/>
      <c r="BT97" s="227"/>
      <c r="BU97" s="166">
        <f t="shared" si="57"/>
        <v>-6181582.4900000095</v>
      </c>
      <c r="BV97" s="70">
        <f t="shared" si="57"/>
        <v>-9577650.530000031</v>
      </c>
      <c r="BW97" s="70">
        <f t="shared" si="57"/>
        <v>-29752907.659999996</v>
      </c>
      <c r="BX97" s="70">
        <f t="shared" si="57"/>
        <v>-7352586.6899999976</v>
      </c>
      <c r="BY97" s="70">
        <f t="shared" si="57"/>
        <v>-8016281.6699999869</v>
      </c>
      <c r="BZ97" s="70">
        <f t="shared" si="57"/>
        <v>-6926896.3500000089</v>
      </c>
      <c r="CA97" s="70">
        <f t="shared" si="57"/>
        <v>-5499398.3900000006</v>
      </c>
      <c r="CB97" s="70">
        <f t="shared" si="57"/>
        <v>-6831236.4700000286</v>
      </c>
      <c r="CC97" s="70">
        <f t="shared" si="57"/>
        <v>-4766986.7500000298</v>
      </c>
      <c r="CD97" s="77">
        <f t="shared" si="57"/>
        <v>-7709857.7200000584</v>
      </c>
    </row>
    <row r="98" spans="1:82" x14ac:dyDescent="0.25">
      <c r="A98" s="4"/>
      <c r="B98" s="61" t="s">
        <v>56</v>
      </c>
      <c r="C98" s="857">
        <v>1266800.5599999998</v>
      </c>
      <c r="D98" s="858">
        <v>1161445.82</v>
      </c>
      <c r="E98" s="858">
        <v>1081585.6300000001</v>
      </c>
      <c r="F98" s="858">
        <v>995847.64</v>
      </c>
      <c r="G98" s="858">
        <v>1011017.4700000002</v>
      </c>
      <c r="H98" s="858">
        <v>1031172.18</v>
      </c>
      <c r="I98" s="858">
        <v>1185528.1000000001</v>
      </c>
      <c r="J98" s="858">
        <v>1267350.5499999998</v>
      </c>
      <c r="K98" s="858">
        <v>1189298.6000000001</v>
      </c>
      <c r="L98" s="858">
        <v>1274787.99</v>
      </c>
      <c r="M98" s="858">
        <v>1338160.9600000002</v>
      </c>
      <c r="N98" s="859">
        <v>1219827.3999999999</v>
      </c>
      <c r="O98" s="854">
        <v>1184301.6099999999</v>
      </c>
      <c r="P98" s="858">
        <v>1035375.39</v>
      </c>
      <c r="Q98" s="858">
        <v>755746.74</v>
      </c>
      <c r="R98" s="858">
        <v>905899.11999999988</v>
      </c>
      <c r="S98" s="858">
        <v>922381.94000000006</v>
      </c>
      <c r="T98" s="860">
        <f>+T84+T91</f>
        <v>965235.65000000014</v>
      </c>
      <c r="U98" s="858">
        <v>1003252.6900000001</v>
      </c>
      <c r="V98" s="854">
        <v>1097253.8499999999</v>
      </c>
      <c r="W98" s="854">
        <v>1144975.49</v>
      </c>
      <c r="X98" s="93">
        <v>1257632.5800000003</v>
      </c>
      <c r="Y98" s="725">
        <v>1285266.9500000007</v>
      </c>
      <c r="Z98" s="855">
        <f>+Z84+Z91</f>
        <v>1160517.0499999998</v>
      </c>
      <c r="AA98" s="855">
        <v>1116473.7700000003</v>
      </c>
      <c r="AB98" s="855">
        <v>1058852.5899999999</v>
      </c>
      <c r="AC98" s="855">
        <v>1009156.5900000001</v>
      </c>
      <c r="AD98" s="860">
        <f>+AD84+AD91</f>
        <v>960240.43999999983</v>
      </c>
      <c r="AE98" s="855">
        <v>978618.24000000011</v>
      </c>
      <c r="AF98" s="860">
        <f>+AF84+AF91</f>
        <v>1028017.81</v>
      </c>
      <c r="AG98" s="855">
        <v>1100227.4699999995</v>
      </c>
      <c r="AH98" s="855">
        <v>1196812.7699999998</v>
      </c>
      <c r="AI98" s="860">
        <f t="shared" si="54"/>
        <v>1258073.9699999993</v>
      </c>
      <c r="AJ98" s="855">
        <v>1334168.42</v>
      </c>
      <c r="AK98" s="856">
        <v>1467698.05</v>
      </c>
      <c r="AL98" s="855">
        <v>1345661.5700000003</v>
      </c>
      <c r="AM98" s="855">
        <f t="shared" si="55"/>
        <v>1254500.6000000003</v>
      </c>
      <c r="AN98" s="855">
        <v>1091732.2700000003</v>
      </c>
      <c r="AO98" s="855">
        <v>1019123.0799999997</v>
      </c>
      <c r="AP98" s="855">
        <v>978114.05000000016</v>
      </c>
      <c r="AQ98" s="860">
        <f t="shared" si="56"/>
        <v>1054690.4500000002</v>
      </c>
      <c r="AR98" s="855">
        <v>1142155.3500000003</v>
      </c>
      <c r="AS98" s="855">
        <v>973522.53999999992</v>
      </c>
      <c r="AT98" s="855">
        <v>1015703.1100000001</v>
      </c>
      <c r="AU98" s="855">
        <v>1358871.0499999991</v>
      </c>
      <c r="AV98" s="855">
        <v>1209265.3199999998</v>
      </c>
      <c r="AW98" s="694">
        <v>1646679.1300000018</v>
      </c>
      <c r="AX98" s="693">
        <v>1498861.5700000003</v>
      </c>
      <c r="AY98" s="693">
        <v>1124415.7999999998</v>
      </c>
      <c r="AZ98" s="693">
        <v>974311.84000000008</v>
      </c>
      <c r="BA98" s="693">
        <v>1078065.3700000006</v>
      </c>
      <c r="BB98" s="693">
        <v>1028248.54</v>
      </c>
      <c r="BC98" s="693">
        <v>1001494.5200000003</v>
      </c>
      <c r="BD98" s="693">
        <v>1043338.3999999997</v>
      </c>
      <c r="BE98" s="693">
        <v>1153439.3999999999</v>
      </c>
      <c r="BF98" s="693">
        <v>1252035.8400000012</v>
      </c>
      <c r="BG98" s="693">
        <v>1267841.5599999998</v>
      </c>
      <c r="BH98" s="691">
        <v>1465875.9500000016</v>
      </c>
      <c r="BI98" s="693">
        <v>1291296.58</v>
      </c>
      <c r="BJ98" s="693">
        <v>1491648.8499999996</v>
      </c>
      <c r="BK98" s="693">
        <v>1397217.8000000012</v>
      </c>
      <c r="BL98" s="693">
        <v>1238205.2599999998</v>
      </c>
      <c r="BM98" s="693">
        <v>1128995.5999999996</v>
      </c>
      <c r="BN98" s="693">
        <v>840694.16</v>
      </c>
      <c r="BO98" s="693">
        <v>1626235.11</v>
      </c>
      <c r="BP98" s="693">
        <v>1571558.52</v>
      </c>
      <c r="BQ98" s="693">
        <v>2326425.2400000002</v>
      </c>
      <c r="BR98" s="227">
        <v>1800532.94</v>
      </c>
      <c r="BS98" s="227"/>
      <c r="BT98" s="227"/>
      <c r="BU98" s="166">
        <f t="shared" si="57"/>
        <v>-82498.949999999953</v>
      </c>
      <c r="BV98" s="70">
        <f t="shared" si="57"/>
        <v>-126070.43000000005</v>
      </c>
      <c r="BW98" s="70">
        <f t="shared" si="57"/>
        <v>-325838.89000000013</v>
      </c>
      <c r="BX98" s="70">
        <f t="shared" si="57"/>
        <v>-89948.520000000135</v>
      </c>
      <c r="BY98" s="70">
        <f t="shared" si="57"/>
        <v>-88635.530000000144</v>
      </c>
      <c r="BZ98" s="70">
        <f t="shared" si="57"/>
        <v>-65936.529999999912</v>
      </c>
      <c r="CA98" s="70">
        <f t="shared" si="57"/>
        <v>-182275.41000000003</v>
      </c>
      <c r="CB98" s="70">
        <f t="shared" si="57"/>
        <v>-170096.69999999995</v>
      </c>
      <c r="CC98" s="70">
        <f t="shared" si="57"/>
        <v>-44323.110000000102</v>
      </c>
      <c r="CD98" s="77">
        <f t="shared" si="57"/>
        <v>-17155.409999999683</v>
      </c>
    </row>
    <row r="99" spans="1:82" ht="15.75" thickBot="1" x14ac:dyDescent="0.3">
      <c r="A99" s="4"/>
      <c r="B99" s="80" t="s">
        <v>46</v>
      </c>
      <c r="C99" s="845">
        <v>279762713.97000331</v>
      </c>
      <c r="D99" s="846">
        <v>245168647.61000261</v>
      </c>
      <c r="E99" s="846">
        <v>233336001.10000253</v>
      </c>
      <c r="F99" s="846">
        <v>258683907.57000154</v>
      </c>
      <c r="G99" s="846">
        <v>330792443.28000015</v>
      </c>
      <c r="H99" s="846">
        <v>352862086.44000077</v>
      </c>
      <c r="I99" s="846">
        <v>302907680.53000081</v>
      </c>
      <c r="J99" s="846">
        <v>252347646.18000066</v>
      </c>
      <c r="K99" s="846">
        <v>239457970.01000023</v>
      </c>
      <c r="L99" s="846">
        <v>264287432.04000074</v>
      </c>
      <c r="M99" s="846">
        <v>284954508.39000088</v>
      </c>
      <c r="N99" s="847">
        <v>274243713.95000041</v>
      </c>
      <c r="O99" s="848">
        <v>251372569.64000055</v>
      </c>
      <c r="P99" s="846">
        <v>234365776.27000055</v>
      </c>
      <c r="Q99" s="846">
        <v>152796578.15000004</v>
      </c>
      <c r="R99" s="846">
        <v>256160295.67000061</v>
      </c>
      <c r="S99" s="846">
        <v>328862158.10999948</v>
      </c>
      <c r="T99" s="849">
        <f>SUM(T94:T98)</f>
        <v>363397590.44000041</v>
      </c>
      <c r="U99" s="846">
        <v>301647443.97000057</v>
      </c>
      <c r="V99" s="848">
        <v>247440767.1699996</v>
      </c>
      <c r="W99" s="848">
        <v>228852491.19999939</v>
      </c>
      <c r="X99" s="848">
        <v>228852491.19999939</v>
      </c>
      <c r="Y99" s="845">
        <v>278073854.48999953</v>
      </c>
      <c r="Z99" s="279">
        <f>SUM(Z94:Z98)</f>
        <v>280772787.01999837</v>
      </c>
      <c r="AA99" s="279">
        <v>261148262.3199988</v>
      </c>
      <c r="AB99" s="279">
        <v>247183880.02000037</v>
      </c>
      <c r="AC99" s="279">
        <v>237388939.34999898</v>
      </c>
      <c r="AD99" s="849">
        <f>SUM(AD94:AD98)</f>
        <v>302549185.46999973</v>
      </c>
      <c r="AE99" s="279">
        <v>359283320.20999849</v>
      </c>
      <c r="AF99" s="849">
        <f>SUM(AF94:AF98)</f>
        <v>355033949.9299978</v>
      </c>
      <c r="AG99" s="279">
        <v>369147828.10000074</v>
      </c>
      <c r="AH99" s="279">
        <v>277911795.99999917</v>
      </c>
      <c r="AI99" s="849">
        <f t="shared" ref="AI99" si="58">SUM(AI94:AI98)</f>
        <v>260871277.2899988</v>
      </c>
      <c r="AJ99" s="279">
        <v>275547651.99000037</v>
      </c>
      <c r="AK99" s="851">
        <v>321605687.67000133</v>
      </c>
      <c r="AL99" s="279">
        <v>341439066.34000367</v>
      </c>
      <c r="AM99" s="279">
        <f t="shared" ref="AM99" si="59">SUM(AM94:AM98)</f>
        <v>304657733.75000095</v>
      </c>
      <c r="AN99" s="279">
        <v>273105876.46000171</v>
      </c>
      <c r="AO99" s="279">
        <v>259857961.00000164</v>
      </c>
      <c r="AP99" s="279">
        <v>314411769.88000178</v>
      </c>
      <c r="AQ99" s="849">
        <f t="shared" ref="AQ99" si="60">SUM(AQ94:AQ98)</f>
        <v>401195499.07000309</v>
      </c>
      <c r="AR99" s="279">
        <v>475380844.0299952</v>
      </c>
      <c r="AS99" s="279">
        <v>355145435.76000023</v>
      </c>
      <c r="AT99" s="279">
        <v>323215547.51000834</v>
      </c>
      <c r="AU99" s="279">
        <v>286833628.17000216</v>
      </c>
      <c r="AV99" s="279">
        <v>328506526.75000119</v>
      </c>
      <c r="AW99" s="662">
        <v>384932347.71000803</v>
      </c>
      <c r="AX99" s="661">
        <v>372367917.31000757</v>
      </c>
      <c r="AY99" s="661">
        <v>355073589.74000841</v>
      </c>
      <c r="AZ99" s="661">
        <v>321793917.00000316</v>
      </c>
      <c r="BA99" s="661">
        <v>303306352.58000666</v>
      </c>
      <c r="BB99" s="661">
        <v>327628905.59000617</v>
      </c>
      <c r="BC99" s="661">
        <v>400417382.90000898</v>
      </c>
      <c r="BD99" s="661">
        <v>416499620.11000913</v>
      </c>
      <c r="BE99" s="661">
        <v>380099919.54001093</v>
      </c>
      <c r="BF99" s="661">
        <v>311040609.27000886</v>
      </c>
      <c r="BG99" s="661">
        <v>333108915.85001093</v>
      </c>
      <c r="BH99" s="660">
        <v>326446793.94001073</v>
      </c>
      <c r="BI99" s="661">
        <v>384736770.14000458</v>
      </c>
      <c r="BJ99" s="661">
        <v>396489793.93000001</v>
      </c>
      <c r="BK99" s="661">
        <v>363162322.76000118</v>
      </c>
      <c r="BL99" s="661">
        <v>340848312.46000201</v>
      </c>
      <c r="BM99" s="661">
        <v>319325742.68999833</v>
      </c>
      <c r="BN99" s="661">
        <v>431560283.83999997</v>
      </c>
      <c r="BO99" s="661">
        <v>664437059.01999998</v>
      </c>
      <c r="BP99" s="661">
        <v>680435423.80999994</v>
      </c>
      <c r="BQ99" s="661">
        <v>518099026.10000002</v>
      </c>
      <c r="BR99" s="251">
        <v>442418198.26000005</v>
      </c>
      <c r="BS99" s="251"/>
      <c r="BT99" s="251"/>
      <c r="BU99" s="165">
        <f t="shared" si="57"/>
        <v>-28390144.330002755</v>
      </c>
      <c r="BV99" s="69">
        <f t="shared" si="57"/>
        <v>-10802871.34000206</v>
      </c>
      <c r="BW99" s="69">
        <f t="shared" si="57"/>
        <v>-80539422.950002491</v>
      </c>
      <c r="BX99" s="69">
        <f t="shared" si="57"/>
        <v>-2523611.9000009298</v>
      </c>
      <c r="BY99" s="69">
        <f t="shared" si="57"/>
        <v>-1930285.1700006723</v>
      </c>
      <c r="BZ99" s="69">
        <f t="shared" si="57"/>
        <v>10535503.999999642</v>
      </c>
      <c r="CA99" s="69">
        <f t="shared" si="57"/>
        <v>-1260236.5600002408</v>
      </c>
      <c r="CB99" s="69">
        <f t="shared" si="57"/>
        <v>-4906879.0100010633</v>
      </c>
      <c r="CC99" s="69">
        <f t="shared" si="57"/>
        <v>-10605478.810000837</v>
      </c>
      <c r="CD99" s="75">
        <f t="shared" si="57"/>
        <v>-35434940.840001345</v>
      </c>
    </row>
    <row r="100" spans="1:82" x14ac:dyDescent="0.25">
      <c r="A100" s="4">
        <v>14</v>
      </c>
      <c r="B100" s="82" t="s">
        <v>40</v>
      </c>
      <c r="C100" s="865"/>
      <c r="D100" s="86"/>
      <c r="E100" s="86"/>
      <c r="F100" s="86"/>
      <c r="G100" s="86"/>
      <c r="H100" s="86"/>
      <c r="I100" s="86"/>
      <c r="J100" s="86"/>
      <c r="K100" s="86"/>
      <c r="L100" s="86"/>
      <c r="M100" s="86"/>
      <c r="N100" s="866"/>
      <c r="O100" s="867"/>
      <c r="P100" s="150"/>
      <c r="Q100" s="150"/>
      <c r="R100" s="150"/>
      <c r="S100" s="150"/>
      <c r="T100" s="150"/>
      <c r="U100" s="729"/>
      <c r="V100" s="730"/>
      <c r="W100" s="730"/>
      <c r="X100" s="730"/>
      <c r="Y100" s="868"/>
      <c r="Z100" s="730"/>
      <c r="AA100" s="730"/>
      <c r="AB100" s="730"/>
      <c r="AC100" s="730"/>
      <c r="AD100" s="730"/>
      <c r="AE100" s="730"/>
      <c r="AF100" s="730"/>
      <c r="AG100" s="730"/>
      <c r="AH100" s="730"/>
      <c r="AI100" s="730"/>
      <c r="AJ100" s="730"/>
      <c r="AK100" s="868"/>
      <c r="AL100" s="730"/>
      <c r="AM100" s="730"/>
      <c r="AN100" s="730"/>
      <c r="AO100" s="730"/>
      <c r="AP100" s="730"/>
      <c r="AQ100" s="730"/>
      <c r="AR100" s="730"/>
      <c r="AS100" s="730"/>
      <c r="AT100" s="730"/>
      <c r="AU100" s="730"/>
      <c r="AV100" s="730"/>
      <c r="AW100" s="735"/>
      <c r="AX100" s="733"/>
      <c r="AY100" s="733"/>
      <c r="AZ100" s="733"/>
      <c r="BA100" s="733"/>
      <c r="BB100" s="733"/>
      <c r="BC100" s="733"/>
      <c r="BD100" s="733"/>
      <c r="BE100" s="733"/>
      <c r="BF100" s="733"/>
      <c r="BG100" s="733"/>
      <c r="BH100" s="736"/>
      <c r="BI100" s="733"/>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row>
    <row r="101" spans="1:82" x14ac:dyDescent="0.25">
      <c r="A101" s="4"/>
      <c r="B101" s="61" t="s">
        <v>41</v>
      </c>
      <c r="C101" s="138">
        <v>135831165.48000005</v>
      </c>
      <c r="D101" s="88">
        <v>131825244.84000003</v>
      </c>
      <c r="E101" s="88">
        <v>121707697.37999997</v>
      </c>
      <c r="F101" s="89">
        <v>101848157.64999998</v>
      </c>
      <c r="G101" s="88">
        <v>129894070.53000005</v>
      </c>
      <c r="H101" s="88">
        <v>164707821.43999997</v>
      </c>
      <c r="I101" s="88">
        <v>146387329.65000007</v>
      </c>
      <c r="J101" s="88">
        <v>128452636.53999999</v>
      </c>
      <c r="K101" s="88">
        <v>102110311.31999999</v>
      </c>
      <c r="L101" s="88">
        <v>116168993.59000003</v>
      </c>
      <c r="M101" s="88">
        <v>129879870.25000001</v>
      </c>
      <c r="N101" s="869">
        <v>124882732.37999998</v>
      </c>
      <c r="O101" s="89">
        <v>124456756.03</v>
      </c>
      <c r="P101" s="88">
        <v>117339928</v>
      </c>
      <c r="Q101" s="88">
        <v>114181028</v>
      </c>
      <c r="R101" s="88">
        <v>119849725</v>
      </c>
      <c r="S101" s="88">
        <v>141606537</v>
      </c>
      <c r="T101" s="88">
        <v>170808498.52000001</v>
      </c>
      <c r="U101" s="134">
        <v>163896097</v>
      </c>
      <c r="V101" s="93">
        <v>126501217</v>
      </c>
      <c r="W101" s="93">
        <v>98611810</v>
      </c>
      <c r="X101" s="93">
        <v>117164657</v>
      </c>
      <c r="Y101" s="725">
        <v>128050300</v>
      </c>
      <c r="Z101" s="93">
        <v>131509769</v>
      </c>
      <c r="AA101" s="93">
        <v>157584028</v>
      </c>
      <c r="AB101" s="93">
        <v>128645424</v>
      </c>
      <c r="AC101" s="93">
        <v>115568758</v>
      </c>
      <c r="AD101" s="93">
        <v>127044868</v>
      </c>
      <c r="AE101" s="93">
        <f>-151876896.45*-1</f>
        <v>151876896.44999999</v>
      </c>
      <c r="AF101" s="93">
        <v>176089732.49000001</v>
      </c>
      <c r="AG101" s="93">
        <v>177362088.16</v>
      </c>
      <c r="AH101" s="93">
        <v>152539610.58000001</v>
      </c>
      <c r="AI101" s="93">
        <v>135892756.5</v>
      </c>
      <c r="AJ101" s="93">
        <v>133867854.97</v>
      </c>
      <c r="AK101" s="725">
        <v>148583679.90000001</v>
      </c>
      <c r="AL101" s="93">
        <v>151672090.59</v>
      </c>
      <c r="AM101" s="93">
        <v>172743032.90000001</v>
      </c>
      <c r="AN101" s="93">
        <v>142422955.08000001</v>
      </c>
      <c r="AO101" s="93">
        <v>132805370.87</v>
      </c>
      <c r="AP101" s="93">
        <v>140959797.31999999</v>
      </c>
      <c r="AQ101" s="93">
        <v>154780978</v>
      </c>
      <c r="AR101" s="93">
        <v>228880969.52000001</v>
      </c>
      <c r="AS101" s="93">
        <v>222712013.37</v>
      </c>
      <c r="AT101" s="93">
        <v>174714850.02000001</v>
      </c>
      <c r="AU101" s="93">
        <v>133338405.31999999</v>
      </c>
      <c r="AV101" s="93">
        <v>141804786.94</v>
      </c>
      <c r="AW101" s="696">
        <v>171291859.11000001</v>
      </c>
      <c r="AX101" s="692">
        <v>174518282.00999999</v>
      </c>
      <c r="AY101" s="692">
        <v>197262760.08000001</v>
      </c>
      <c r="AZ101" s="692">
        <v>162637407.84</v>
      </c>
      <c r="BA101" s="692">
        <v>167342767.84999999</v>
      </c>
      <c r="BB101" s="692">
        <v>163607018.86000001</v>
      </c>
      <c r="BC101" s="692">
        <v>165307307.44</v>
      </c>
      <c r="BD101" s="692">
        <v>223186182.22</v>
      </c>
      <c r="BE101" s="692">
        <v>194041212.00999999</v>
      </c>
      <c r="BF101" s="692">
        <v>181808849.78</v>
      </c>
      <c r="BG101" s="692">
        <v>146755662.72</v>
      </c>
      <c r="BH101" s="691">
        <v>143407788.91999999</v>
      </c>
      <c r="BI101" s="692">
        <v>175334598.72</v>
      </c>
      <c r="BJ101" s="692">
        <v>186208559.5</v>
      </c>
      <c r="BK101" s="692">
        <v>187136196.66999999</v>
      </c>
      <c r="BL101" s="692">
        <v>175602755.22999999</v>
      </c>
      <c r="BM101" s="692">
        <v>137470984.59999999</v>
      </c>
      <c r="BN101" s="692">
        <v>131770853.33</v>
      </c>
      <c r="BO101" s="692">
        <v>180501323.72999999</v>
      </c>
      <c r="BP101" s="692">
        <v>228205219.91999999</v>
      </c>
      <c r="BQ101" s="692">
        <v>200002703.69999999</v>
      </c>
      <c r="BR101" s="224">
        <v>173980721.12</v>
      </c>
      <c r="BS101" s="224"/>
      <c r="BT101" s="224"/>
      <c r="BU101" s="127">
        <f t="shared" ref="BU101:CD106" si="61">O101-C101</f>
        <v>-11374409.450000048</v>
      </c>
      <c r="BV101" s="35">
        <f t="shared" si="61"/>
        <v>-14485316.840000033</v>
      </c>
      <c r="BW101" s="35">
        <f t="shared" si="61"/>
        <v>-7526669.3799999654</v>
      </c>
      <c r="BX101" s="35">
        <f t="shared" si="61"/>
        <v>18001567.350000024</v>
      </c>
      <c r="BY101" s="35">
        <f t="shared" si="61"/>
        <v>11712466.469999954</v>
      </c>
      <c r="BZ101" s="35">
        <f t="shared" si="61"/>
        <v>6100677.0800000429</v>
      </c>
      <c r="CA101" s="35">
        <f t="shared" si="61"/>
        <v>17508767.349999934</v>
      </c>
      <c r="CB101" s="35">
        <f t="shared" si="61"/>
        <v>-1951419.5399999917</v>
      </c>
      <c r="CC101" s="35">
        <f t="shared" si="61"/>
        <v>-3498501.3199999928</v>
      </c>
      <c r="CD101" s="48">
        <f t="shared" si="61"/>
        <v>995663.40999996662</v>
      </c>
    </row>
    <row r="102" spans="1:82" x14ac:dyDescent="0.25">
      <c r="A102" s="4"/>
      <c r="B102" s="61" t="s">
        <v>63</v>
      </c>
      <c r="C102" s="138"/>
      <c r="D102" s="88"/>
      <c r="E102" s="88"/>
      <c r="F102" s="89"/>
      <c r="G102" s="88"/>
      <c r="H102" s="88"/>
      <c r="I102" s="88"/>
      <c r="J102" s="88"/>
      <c r="K102" s="88"/>
      <c r="L102" s="88"/>
      <c r="M102" s="88"/>
      <c r="N102" s="869"/>
      <c r="O102" s="89"/>
      <c r="P102" s="88"/>
      <c r="Q102" s="88"/>
      <c r="R102" s="88"/>
      <c r="S102" s="88"/>
      <c r="T102" s="88"/>
      <c r="U102" s="134"/>
      <c r="V102" s="93"/>
      <c r="W102" s="93"/>
      <c r="X102" s="93"/>
      <c r="Y102" s="725"/>
      <c r="Z102" s="93"/>
      <c r="AA102" s="93"/>
      <c r="AB102" s="93"/>
      <c r="AC102" s="93"/>
      <c r="AD102" s="93"/>
      <c r="AE102" s="93"/>
      <c r="AF102" s="93"/>
      <c r="AG102" s="93"/>
      <c r="AH102" s="93"/>
      <c r="AI102" s="93"/>
      <c r="AJ102" s="93"/>
      <c r="AK102" s="725"/>
      <c r="AL102" s="93"/>
      <c r="AM102" s="93"/>
      <c r="AN102" s="93"/>
      <c r="AO102" s="93"/>
      <c r="AP102" s="93"/>
      <c r="AQ102" s="93"/>
      <c r="AR102" s="93"/>
      <c r="AS102" s="93"/>
      <c r="AT102" s="93"/>
      <c r="AU102" s="93"/>
      <c r="AV102" s="93"/>
      <c r="AW102" s="696"/>
      <c r="AX102" s="692"/>
      <c r="AY102" s="692"/>
      <c r="AZ102" s="692"/>
      <c r="BA102" s="692"/>
      <c r="BB102" s="692"/>
      <c r="BC102" s="692"/>
      <c r="BD102" s="692"/>
      <c r="BE102" s="692"/>
      <c r="BF102" s="692"/>
      <c r="BG102" s="692"/>
      <c r="BH102" s="691"/>
      <c r="BI102" s="692"/>
      <c r="BJ102" s="692"/>
      <c r="BK102" s="692"/>
      <c r="BL102" s="692"/>
      <c r="BM102" s="692"/>
      <c r="BN102" s="692">
        <v>6936981.7699999996</v>
      </c>
      <c r="BO102" s="692">
        <v>8421600.8499999996</v>
      </c>
      <c r="BP102" s="692">
        <v>12044157.67</v>
      </c>
      <c r="BQ102" s="692">
        <v>9282580</v>
      </c>
      <c r="BR102" s="224">
        <v>9557908.9000000004</v>
      </c>
      <c r="BS102" s="224"/>
      <c r="BT102" s="224"/>
      <c r="BU102" s="127">
        <f t="shared" si="61"/>
        <v>0</v>
      </c>
      <c r="BV102" s="35">
        <f t="shared" si="61"/>
        <v>0</v>
      </c>
      <c r="BW102" s="35">
        <f t="shared" si="61"/>
        <v>0</v>
      </c>
      <c r="BX102" s="35">
        <f t="shared" si="61"/>
        <v>0</v>
      </c>
      <c r="BY102" s="35">
        <f t="shared" si="61"/>
        <v>0</v>
      </c>
      <c r="BZ102" s="35">
        <f t="shared" si="61"/>
        <v>0</v>
      </c>
      <c r="CA102" s="35">
        <f t="shared" si="61"/>
        <v>0</v>
      </c>
      <c r="CB102" s="35">
        <f t="shared" si="61"/>
        <v>0</v>
      </c>
      <c r="CC102" s="35">
        <f t="shared" si="61"/>
        <v>0</v>
      </c>
      <c r="CD102" s="48">
        <f t="shared" si="61"/>
        <v>0</v>
      </c>
    </row>
    <row r="103" spans="1:82" x14ac:dyDescent="0.25">
      <c r="A103" s="4"/>
      <c r="B103" s="61" t="s">
        <v>57</v>
      </c>
      <c r="C103" s="138">
        <v>157959244.08000001</v>
      </c>
      <c r="D103" s="88">
        <v>150813070.63000003</v>
      </c>
      <c r="E103" s="88">
        <v>141338065.47</v>
      </c>
      <c r="F103" s="89">
        <v>123944228.81</v>
      </c>
      <c r="G103" s="88">
        <v>163090149.97</v>
      </c>
      <c r="H103" s="88">
        <v>180395911.41999999</v>
      </c>
      <c r="I103" s="88">
        <v>179692647.04000002</v>
      </c>
      <c r="J103" s="88">
        <v>178030237.56999999</v>
      </c>
      <c r="K103" s="88">
        <v>133202078.68999998</v>
      </c>
      <c r="L103" s="88">
        <v>134652773.59</v>
      </c>
      <c r="M103" s="88">
        <v>168561279.84</v>
      </c>
      <c r="N103" s="869">
        <v>136980362.38</v>
      </c>
      <c r="O103" s="89">
        <v>130964729.23</v>
      </c>
      <c r="P103" s="88">
        <v>126712413</v>
      </c>
      <c r="Q103" s="88">
        <v>118973290</v>
      </c>
      <c r="R103" s="88">
        <v>122368966</v>
      </c>
      <c r="S103" s="88">
        <v>140017884</v>
      </c>
      <c r="T103" s="88">
        <v>160841985.78</v>
      </c>
      <c r="U103" s="134">
        <v>173183909</v>
      </c>
      <c r="V103" s="93">
        <v>122454953</v>
      </c>
      <c r="W103" s="93">
        <v>123205788</v>
      </c>
      <c r="X103" s="93">
        <v>119624317</v>
      </c>
      <c r="Y103" s="725">
        <v>119047425</v>
      </c>
      <c r="Z103" s="93">
        <v>127180349</v>
      </c>
      <c r="AA103" s="93">
        <v>167808502</v>
      </c>
      <c r="AB103" s="93">
        <v>130087047</v>
      </c>
      <c r="AC103" s="93">
        <v>120387482</v>
      </c>
      <c r="AD103" s="93">
        <v>140956197</v>
      </c>
      <c r="AE103" s="93">
        <f>-165683241.15*-1</f>
        <v>165683241.15000001</v>
      </c>
      <c r="AF103" s="93">
        <v>194501150.84</v>
      </c>
      <c r="AG103" s="93">
        <v>178791842.88</v>
      </c>
      <c r="AH103" s="93">
        <v>186319113.56</v>
      </c>
      <c r="AI103" s="93">
        <v>138701270.76999998</v>
      </c>
      <c r="AJ103" s="93">
        <v>157666446.05000001</v>
      </c>
      <c r="AK103" s="725">
        <v>131108119.63000001</v>
      </c>
      <c r="AL103" s="93">
        <v>139753359.62</v>
      </c>
      <c r="AM103" s="93">
        <v>183450174.27999997</v>
      </c>
      <c r="AN103" s="93">
        <v>164056568.88999999</v>
      </c>
      <c r="AO103" s="93">
        <v>148595573.5</v>
      </c>
      <c r="AP103" s="93">
        <v>152744593.62</v>
      </c>
      <c r="AQ103" s="93">
        <v>164595108</v>
      </c>
      <c r="AR103" s="93">
        <v>222779972.59999996</v>
      </c>
      <c r="AS103" s="93">
        <v>222987606.49000001</v>
      </c>
      <c r="AT103" s="93">
        <v>188544661</v>
      </c>
      <c r="AU103" s="93">
        <v>158080776.06999999</v>
      </c>
      <c r="AV103" s="93">
        <v>165573939.07999998</v>
      </c>
      <c r="AW103" s="696">
        <v>158355985.11000001</v>
      </c>
      <c r="AX103" s="692">
        <v>161869456.69</v>
      </c>
      <c r="AY103" s="692">
        <v>206634615.49000001</v>
      </c>
      <c r="AZ103" s="692">
        <v>171378441.59</v>
      </c>
      <c r="BA103" s="692">
        <v>181437863.92999998</v>
      </c>
      <c r="BB103" s="692">
        <v>173558926.25999999</v>
      </c>
      <c r="BC103" s="692">
        <v>168803315.97999999</v>
      </c>
      <c r="BD103" s="692">
        <v>198929172.98000002</v>
      </c>
      <c r="BE103" s="692">
        <v>183954852.90000001</v>
      </c>
      <c r="BF103" s="692">
        <v>190439586.81</v>
      </c>
      <c r="BG103" s="692">
        <v>157662319.73000002</v>
      </c>
      <c r="BH103" s="691">
        <v>150634992.91</v>
      </c>
      <c r="BI103" s="692">
        <v>170315701.81999999</v>
      </c>
      <c r="BJ103" s="692">
        <v>173625331.43000001</v>
      </c>
      <c r="BK103" s="692">
        <v>200858378.68000001</v>
      </c>
      <c r="BL103" s="692">
        <v>188054434.98999998</v>
      </c>
      <c r="BM103" s="692">
        <v>160540702.66</v>
      </c>
      <c r="BN103" s="692">
        <v>68180409.040000007</v>
      </c>
      <c r="BO103" s="692">
        <v>82958173.200000003</v>
      </c>
      <c r="BP103" s="692">
        <v>86768090.180000007</v>
      </c>
      <c r="BQ103" s="692">
        <v>74782835.469999999</v>
      </c>
      <c r="BR103" s="224">
        <v>80988053.810000002</v>
      </c>
      <c r="BS103" s="224"/>
      <c r="BT103" s="224"/>
      <c r="BU103" s="127">
        <f t="shared" si="61"/>
        <v>-26994514.850000009</v>
      </c>
      <c r="BV103" s="35">
        <f t="shared" si="61"/>
        <v>-24100657.630000025</v>
      </c>
      <c r="BW103" s="35">
        <f t="shared" si="61"/>
        <v>-22364775.469999999</v>
      </c>
      <c r="BX103" s="35">
        <f t="shared" si="61"/>
        <v>-1575262.8100000024</v>
      </c>
      <c r="BY103" s="35">
        <f t="shared" si="61"/>
        <v>-23072265.969999999</v>
      </c>
      <c r="BZ103" s="35">
        <f t="shared" si="61"/>
        <v>-19553925.639999986</v>
      </c>
      <c r="CA103" s="35">
        <f t="shared" si="61"/>
        <v>-6508738.0400000215</v>
      </c>
      <c r="CB103" s="35">
        <f t="shared" si="61"/>
        <v>-55575284.569999993</v>
      </c>
      <c r="CC103" s="35">
        <f t="shared" si="61"/>
        <v>-9996290.6899999827</v>
      </c>
      <c r="CD103" s="48">
        <f t="shared" si="61"/>
        <v>-15028456.590000004</v>
      </c>
    </row>
    <row r="104" spans="1:82" x14ac:dyDescent="0.25">
      <c r="A104" s="4"/>
      <c r="B104" s="61" t="s">
        <v>58</v>
      </c>
      <c r="C104" s="138"/>
      <c r="D104" s="88"/>
      <c r="E104" s="88"/>
      <c r="F104" s="89"/>
      <c r="G104" s="88"/>
      <c r="H104" s="88"/>
      <c r="I104" s="88"/>
      <c r="J104" s="88"/>
      <c r="K104" s="88"/>
      <c r="L104" s="88"/>
      <c r="M104" s="88"/>
      <c r="N104" s="869"/>
      <c r="O104" s="89"/>
      <c r="P104" s="88"/>
      <c r="Q104" s="88"/>
      <c r="R104" s="88"/>
      <c r="S104" s="88"/>
      <c r="T104" s="88"/>
      <c r="U104" s="134"/>
      <c r="V104" s="93"/>
      <c r="W104" s="93"/>
      <c r="X104" s="93"/>
      <c r="Y104" s="725"/>
      <c r="Z104" s="93"/>
      <c r="AA104" s="93"/>
      <c r="AB104" s="93"/>
      <c r="AC104" s="93"/>
      <c r="AD104" s="93"/>
      <c r="AE104" s="93"/>
      <c r="AF104" s="93"/>
      <c r="AG104" s="93"/>
      <c r="AH104" s="93"/>
      <c r="AI104" s="93"/>
      <c r="AJ104" s="93"/>
      <c r="AK104" s="725"/>
      <c r="AL104" s="93"/>
      <c r="AM104" s="93"/>
      <c r="AN104" s="93"/>
      <c r="AO104" s="93"/>
      <c r="AP104" s="93"/>
      <c r="AQ104" s="93"/>
      <c r="AR104" s="93"/>
      <c r="AS104" s="93"/>
      <c r="AT104" s="93"/>
      <c r="AU104" s="93"/>
      <c r="AV104" s="93"/>
      <c r="AW104" s="696"/>
      <c r="AX104" s="692"/>
      <c r="AY104" s="692"/>
      <c r="AZ104" s="692"/>
      <c r="BA104" s="692"/>
      <c r="BB104" s="692"/>
      <c r="BC104" s="692"/>
      <c r="BD104" s="692"/>
      <c r="BE104" s="692"/>
      <c r="BF104" s="692"/>
      <c r="BG104" s="692"/>
      <c r="BH104" s="691"/>
      <c r="BI104" s="692"/>
      <c r="BJ104" s="692"/>
      <c r="BK104" s="692"/>
      <c r="BL104" s="692"/>
      <c r="BM104" s="692"/>
      <c r="BN104" s="692">
        <v>79079315.099999994</v>
      </c>
      <c r="BO104" s="692">
        <v>81909231.070000008</v>
      </c>
      <c r="BP104" s="692">
        <v>104524752.2</v>
      </c>
      <c r="BQ104" s="692">
        <v>111458680.12</v>
      </c>
      <c r="BR104" s="224">
        <v>93374596.590000004</v>
      </c>
      <c r="BS104" s="224"/>
      <c r="BT104" s="224"/>
      <c r="BU104" s="127">
        <f t="shared" si="61"/>
        <v>0</v>
      </c>
      <c r="BV104" s="35">
        <f t="shared" si="61"/>
        <v>0</v>
      </c>
      <c r="BW104" s="35">
        <f t="shared" si="61"/>
        <v>0</v>
      </c>
      <c r="BX104" s="35">
        <f t="shared" si="61"/>
        <v>0</v>
      </c>
      <c r="BY104" s="35">
        <f t="shared" si="61"/>
        <v>0</v>
      </c>
      <c r="BZ104" s="35">
        <f t="shared" si="61"/>
        <v>0</v>
      </c>
      <c r="CA104" s="35">
        <f t="shared" si="61"/>
        <v>0</v>
      </c>
      <c r="CB104" s="35">
        <f t="shared" si="61"/>
        <v>0</v>
      </c>
      <c r="CC104" s="35">
        <f t="shared" si="61"/>
        <v>0</v>
      </c>
      <c r="CD104" s="48">
        <f t="shared" si="61"/>
        <v>0</v>
      </c>
    </row>
    <row r="105" spans="1:82" x14ac:dyDescent="0.25">
      <c r="A105" s="4"/>
      <c r="B105" s="61" t="s">
        <v>59</v>
      </c>
      <c r="C105" s="138">
        <v>446128.64000000001</v>
      </c>
      <c r="D105" s="88">
        <v>437661.4</v>
      </c>
      <c r="E105" s="88">
        <v>387929.85000000003</v>
      </c>
      <c r="F105" s="89">
        <v>336870.89999999997</v>
      </c>
      <c r="G105" s="88">
        <v>340586.41000000003</v>
      </c>
      <c r="H105" s="88">
        <v>368685.5</v>
      </c>
      <c r="I105" s="88">
        <v>340849.5</v>
      </c>
      <c r="J105" s="88">
        <v>390668.11999999994</v>
      </c>
      <c r="K105" s="88">
        <v>356856.94000000006</v>
      </c>
      <c r="L105" s="88">
        <v>406643.58999999997</v>
      </c>
      <c r="M105" s="88">
        <v>444796.58000000007</v>
      </c>
      <c r="N105" s="869">
        <v>404646.59000000008</v>
      </c>
      <c r="O105" s="89">
        <v>386487.56</v>
      </c>
      <c r="P105" s="88">
        <v>392050</v>
      </c>
      <c r="Q105" s="88">
        <v>378745</v>
      </c>
      <c r="R105" s="88">
        <v>357608</v>
      </c>
      <c r="S105" s="88">
        <v>357157</v>
      </c>
      <c r="T105" s="88">
        <v>336216.72</v>
      </c>
      <c r="U105" s="134">
        <v>358895</v>
      </c>
      <c r="V105" s="93">
        <v>365993</v>
      </c>
      <c r="W105" s="93">
        <v>354761</v>
      </c>
      <c r="X105" s="93">
        <v>398837</v>
      </c>
      <c r="Y105" s="725">
        <v>411762</v>
      </c>
      <c r="Z105" s="93">
        <v>414755</v>
      </c>
      <c r="AA105" s="93">
        <v>469568</v>
      </c>
      <c r="AB105" s="93">
        <v>376323</v>
      </c>
      <c r="AC105" s="93">
        <v>345028</v>
      </c>
      <c r="AD105" s="93">
        <v>372365</v>
      </c>
      <c r="AE105" s="93">
        <v>341530.81</v>
      </c>
      <c r="AF105" s="93">
        <v>354145.13</v>
      </c>
      <c r="AG105" s="93">
        <v>338590.64</v>
      </c>
      <c r="AH105" s="93">
        <v>365237.48</v>
      </c>
      <c r="AI105" s="93">
        <v>341916.72</v>
      </c>
      <c r="AJ105" s="93">
        <v>473797.39</v>
      </c>
      <c r="AK105" s="725">
        <v>368227.65</v>
      </c>
      <c r="AL105" s="93">
        <v>429078.93</v>
      </c>
      <c r="AM105" s="93">
        <v>511537.42</v>
      </c>
      <c r="AN105" s="93">
        <v>432244.39</v>
      </c>
      <c r="AO105" s="93">
        <v>364623.34</v>
      </c>
      <c r="AP105" s="93">
        <v>412337.45</v>
      </c>
      <c r="AQ105" s="93">
        <v>321286</v>
      </c>
      <c r="AR105" s="93">
        <v>387582.9</v>
      </c>
      <c r="AS105" s="93">
        <v>373979.53</v>
      </c>
      <c r="AT105" s="93">
        <v>388159.07</v>
      </c>
      <c r="AU105" s="93">
        <v>491422.88</v>
      </c>
      <c r="AV105" s="93">
        <v>415135.35</v>
      </c>
      <c r="AW105" s="696">
        <v>559208.81000000006</v>
      </c>
      <c r="AX105" s="692">
        <v>521038.92</v>
      </c>
      <c r="AY105" s="692">
        <v>588993.85</v>
      </c>
      <c r="AZ105" s="692">
        <v>475505.91</v>
      </c>
      <c r="BA105" s="692">
        <v>438189</v>
      </c>
      <c r="BB105" s="692">
        <v>399533.31</v>
      </c>
      <c r="BC105" s="692">
        <v>347227.03</v>
      </c>
      <c r="BD105" s="692">
        <v>427862.5</v>
      </c>
      <c r="BE105" s="692">
        <v>366364.33</v>
      </c>
      <c r="BF105" s="692">
        <v>390634.59</v>
      </c>
      <c r="BG105" s="692">
        <v>425184.51</v>
      </c>
      <c r="BH105" s="691">
        <v>421847.69</v>
      </c>
      <c r="BI105" s="692">
        <v>526867.53</v>
      </c>
      <c r="BJ105" s="692">
        <v>495329.38</v>
      </c>
      <c r="BK105" s="692">
        <v>548003.74</v>
      </c>
      <c r="BL105" s="692">
        <v>485624.04</v>
      </c>
      <c r="BM105" s="692">
        <v>430677.26</v>
      </c>
      <c r="BN105" s="692">
        <v>987883.6</v>
      </c>
      <c r="BO105" s="692">
        <v>944857.9</v>
      </c>
      <c r="BP105" s="692">
        <v>691818.79</v>
      </c>
      <c r="BQ105" s="692">
        <v>1142463.6499999999</v>
      </c>
      <c r="BR105" s="224">
        <v>1146114.6000000001</v>
      </c>
      <c r="BS105" s="224"/>
      <c r="BT105" s="224"/>
      <c r="BU105" s="127">
        <f t="shared" si="61"/>
        <v>-59641.080000000016</v>
      </c>
      <c r="BV105" s="35">
        <f t="shared" si="61"/>
        <v>-45611.400000000023</v>
      </c>
      <c r="BW105" s="35">
        <f t="shared" si="61"/>
        <v>-9184.8500000000349</v>
      </c>
      <c r="BX105" s="35">
        <f t="shared" si="61"/>
        <v>20737.100000000035</v>
      </c>
      <c r="BY105" s="35">
        <f t="shared" si="61"/>
        <v>16570.589999999967</v>
      </c>
      <c r="BZ105" s="35">
        <f t="shared" si="61"/>
        <v>-32468.780000000028</v>
      </c>
      <c r="CA105" s="35">
        <f t="shared" si="61"/>
        <v>18045.5</v>
      </c>
      <c r="CB105" s="35">
        <f t="shared" si="61"/>
        <v>-24675.119999999937</v>
      </c>
      <c r="CC105" s="35">
        <f t="shared" si="61"/>
        <v>-2095.9400000000605</v>
      </c>
      <c r="CD105" s="48">
        <f t="shared" si="61"/>
        <v>-7806.5899999999674</v>
      </c>
    </row>
    <row r="106" spans="1:82" x14ac:dyDescent="0.25">
      <c r="A106" s="4"/>
      <c r="B106" s="61" t="s">
        <v>46</v>
      </c>
      <c r="C106" s="151">
        <v>294236538.20000005</v>
      </c>
      <c r="D106" s="91">
        <v>283075976.87</v>
      </c>
      <c r="E106" s="92">
        <v>263433692.69999996</v>
      </c>
      <c r="F106" s="92">
        <v>226129257.35999998</v>
      </c>
      <c r="G106" s="91">
        <v>293324806.91000009</v>
      </c>
      <c r="H106" s="92">
        <v>345472418.35999995</v>
      </c>
      <c r="I106" s="92">
        <v>326420826.19000006</v>
      </c>
      <c r="J106" s="92">
        <v>306873542.23000002</v>
      </c>
      <c r="K106" s="92">
        <v>235669246.94999999</v>
      </c>
      <c r="L106" s="91">
        <v>251228410.77000004</v>
      </c>
      <c r="M106" s="91">
        <v>298885946.67000002</v>
      </c>
      <c r="N106" s="727">
        <v>262267741.34999999</v>
      </c>
      <c r="O106" s="92">
        <v>255807972.81999999</v>
      </c>
      <c r="P106" s="93">
        <v>244444391</v>
      </c>
      <c r="Q106" s="92">
        <f t="shared" ref="Q106:X106" si="62">SUM(Q101:Q105)</f>
        <v>233533063</v>
      </c>
      <c r="R106" s="92">
        <f t="shared" si="62"/>
        <v>242576299</v>
      </c>
      <c r="S106" s="92">
        <f t="shared" si="62"/>
        <v>281981578</v>
      </c>
      <c r="T106" s="92">
        <f t="shared" si="62"/>
        <v>331986701.02000004</v>
      </c>
      <c r="U106" s="92">
        <f t="shared" si="62"/>
        <v>337438901</v>
      </c>
      <c r="V106" s="92">
        <f t="shared" si="62"/>
        <v>249322163</v>
      </c>
      <c r="W106" s="92">
        <f t="shared" si="62"/>
        <v>222172359</v>
      </c>
      <c r="X106" s="92">
        <f t="shared" si="62"/>
        <v>237187811</v>
      </c>
      <c r="Y106" s="151">
        <f t="shared" ref="Y106:AV106" si="63">SUM(Y101:Y105)</f>
        <v>247509487</v>
      </c>
      <c r="Z106" s="92">
        <f t="shared" si="63"/>
        <v>259104873</v>
      </c>
      <c r="AA106" s="92">
        <f t="shared" si="63"/>
        <v>325862098</v>
      </c>
      <c r="AB106" s="92">
        <f t="shared" si="63"/>
        <v>259108794</v>
      </c>
      <c r="AC106" s="92">
        <f t="shared" si="63"/>
        <v>236301268</v>
      </c>
      <c r="AD106" s="92">
        <f t="shared" si="63"/>
        <v>268373430</v>
      </c>
      <c r="AE106" s="92">
        <f t="shared" si="63"/>
        <v>317901668.41000003</v>
      </c>
      <c r="AF106" s="92">
        <f t="shared" si="63"/>
        <v>370945028.46000004</v>
      </c>
      <c r="AG106" s="92">
        <f t="shared" si="63"/>
        <v>356492521.67999995</v>
      </c>
      <c r="AH106" s="92">
        <f t="shared" si="63"/>
        <v>339223961.62</v>
      </c>
      <c r="AI106" s="92">
        <f t="shared" si="63"/>
        <v>274935943.99000001</v>
      </c>
      <c r="AJ106" s="92">
        <f t="shared" si="63"/>
        <v>292008098.40999997</v>
      </c>
      <c r="AK106" s="151">
        <f t="shared" si="63"/>
        <v>280060027.18000001</v>
      </c>
      <c r="AL106" s="92">
        <f t="shared" si="63"/>
        <v>291854529.14000005</v>
      </c>
      <c r="AM106" s="92">
        <f t="shared" si="63"/>
        <v>356704744.59999996</v>
      </c>
      <c r="AN106" s="92">
        <f t="shared" si="63"/>
        <v>306911768.36000001</v>
      </c>
      <c r="AO106" s="92">
        <f t="shared" si="63"/>
        <v>281765567.70999998</v>
      </c>
      <c r="AP106" s="92">
        <f t="shared" si="63"/>
        <v>294116728.38999999</v>
      </c>
      <c r="AQ106" s="92">
        <f t="shared" si="63"/>
        <v>319697372</v>
      </c>
      <c r="AR106" s="92">
        <f t="shared" si="63"/>
        <v>452048525.01999998</v>
      </c>
      <c r="AS106" s="92">
        <f t="shared" si="63"/>
        <v>446073599.38999999</v>
      </c>
      <c r="AT106" s="92">
        <f t="shared" si="63"/>
        <v>363647670.08999997</v>
      </c>
      <c r="AU106" s="92">
        <f t="shared" si="63"/>
        <v>291910604.26999998</v>
      </c>
      <c r="AV106" s="92">
        <f t="shared" si="63"/>
        <v>307793861.37</v>
      </c>
      <c r="AW106" s="694">
        <v>330207053.03000003</v>
      </c>
      <c r="AX106" s="693">
        <v>336908777.62</v>
      </c>
      <c r="AY106" s="693">
        <v>404486369.42000008</v>
      </c>
      <c r="AZ106" s="693">
        <v>334491355.34000003</v>
      </c>
      <c r="BA106" s="693">
        <v>349218820.77999997</v>
      </c>
      <c r="BB106" s="693">
        <v>337565478.43000001</v>
      </c>
      <c r="BC106" s="693">
        <v>334457850.44999993</v>
      </c>
      <c r="BD106" s="693">
        <v>422543217.70000005</v>
      </c>
      <c r="BE106" s="693">
        <v>378362429.23999995</v>
      </c>
      <c r="BF106" s="693">
        <v>372639071.18000001</v>
      </c>
      <c r="BG106" s="693">
        <v>304843166.96000004</v>
      </c>
      <c r="BH106" s="691">
        <v>294464629.51999998</v>
      </c>
      <c r="BI106" s="693">
        <v>346177168.06999993</v>
      </c>
      <c r="BJ106" s="693">
        <v>360329220.31</v>
      </c>
      <c r="BK106" s="693">
        <v>388542579.09000003</v>
      </c>
      <c r="BL106" s="693">
        <v>364142814.25999999</v>
      </c>
      <c r="BM106" s="693">
        <v>298442364.51999998</v>
      </c>
      <c r="BN106" s="693">
        <v>286955442.84000003</v>
      </c>
      <c r="BO106" s="693">
        <v>354735186.74999994</v>
      </c>
      <c r="BP106" s="693">
        <v>432234038.75999999</v>
      </c>
      <c r="BQ106" s="693">
        <v>396669262.93999994</v>
      </c>
      <c r="BR106" s="227">
        <v>359047395.02000004</v>
      </c>
      <c r="BS106" s="227"/>
      <c r="BT106" s="227"/>
      <c r="BU106" s="141">
        <f t="shared" si="61"/>
        <v>-38428565.380000055</v>
      </c>
      <c r="BV106" s="33">
        <f t="shared" si="61"/>
        <v>-38631585.870000005</v>
      </c>
      <c r="BW106" s="32">
        <f t="shared" si="61"/>
        <v>-29900629.699999958</v>
      </c>
      <c r="BX106" s="32">
        <f t="shared" si="61"/>
        <v>16447041.640000015</v>
      </c>
      <c r="BY106" s="32">
        <f t="shared" si="61"/>
        <v>-11343228.910000086</v>
      </c>
      <c r="BZ106" s="32">
        <f t="shared" si="61"/>
        <v>-13485717.339999914</v>
      </c>
      <c r="CA106" s="32">
        <f t="shared" si="61"/>
        <v>11018074.809999943</v>
      </c>
      <c r="CB106" s="32">
        <f t="shared" si="61"/>
        <v>-57551379.230000019</v>
      </c>
      <c r="CC106" s="32">
        <f t="shared" si="61"/>
        <v>-13496887.949999988</v>
      </c>
      <c r="CD106" s="49">
        <f t="shared" si="61"/>
        <v>-14040599.770000041</v>
      </c>
    </row>
    <row r="107" spans="1:82" x14ac:dyDescent="0.25">
      <c r="A107" s="4">
        <v>15</v>
      </c>
      <c r="B107" s="81" t="s">
        <v>36</v>
      </c>
      <c r="C107" s="152"/>
      <c r="D107" s="95"/>
      <c r="E107" s="95"/>
      <c r="F107" s="96"/>
      <c r="G107" s="95"/>
      <c r="H107" s="95"/>
      <c r="I107" s="95"/>
      <c r="J107" s="95"/>
      <c r="K107" s="95"/>
      <c r="L107" s="95"/>
      <c r="M107" s="95"/>
      <c r="N107" s="870"/>
      <c r="O107" s="96"/>
      <c r="P107" s="95"/>
      <c r="Q107" s="95"/>
      <c r="R107" s="95"/>
      <c r="S107" s="95"/>
      <c r="T107" s="95"/>
      <c r="U107" s="146"/>
      <c r="V107" s="742"/>
      <c r="W107" s="742"/>
      <c r="X107" s="742"/>
      <c r="Y107" s="871"/>
      <c r="Z107" s="742"/>
      <c r="AA107" s="742"/>
      <c r="AB107" s="742"/>
      <c r="AC107" s="742"/>
      <c r="AD107" s="742"/>
      <c r="AE107" s="742"/>
      <c r="AF107" s="742"/>
      <c r="AG107" s="742"/>
      <c r="AH107" s="742"/>
      <c r="AI107" s="742"/>
      <c r="AJ107" s="742"/>
      <c r="AK107" s="871"/>
      <c r="AL107" s="742"/>
      <c r="AM107" s="742"/>
      <c r="AN107" s="742"/>
      <c r="AO107" s="742"/>
      <c r="AP107" s="742"/>
      <c r="AQ107" s="742"/>
      <c r="AR107" s="742"/>
      <c r="AS107" s="742"/>
      <c r="AT107" s="742"/>
      <c r="AU107" s="742"/>
      <c r="AV107" s="742"/>
      <c r="AW107" s="747"/>
      <c r="AX107" s="745"/>
      <c r="AY107" s="745"/>
      <c r="AZ107" s="745"/>
      <c r="BA107" s="745"/>
      <c r="BB107" s="745"/>
      <c r="BC107" s="745"/>
      <c r="BD107" s="745"/>
      <c r="BE107" s="745"/>
      <c r="BF107" s="745"/>
      <c r="BG107" s="745"/>
      <c r="BH107" s="748"/>
      <c r="BI107" s="745"/>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row>
    <row r="108" spans="1:82" x14ac:dyDescent="0.25">
      <c r="A108" s="4"/>
      <c r="B108" s="61" t="s">
        <v>41</v>
      </c>
      <c r="C108" s="153">
        <v>854106</v>
      </c>
      <c r="D108" s="98">
        <v>876749</v>
      </c>
      <c r="E108" s="98">
        <v>885740</v>
      </c>
      <c r="F108" s="99">
        <v>821031</v>
      </c>
      <c r="G108" s="98">
        <v>890381</v>
      </c>
      <c r="H108" s="98">
        <v>882679</v>
      </c>
      <c r="I108" s="98">
        <v>859310</v>
      </c>
      <c r="J108" s="98">
        <v>894237</v>
      </c>
      <c r="K108" s="98">
        <v>827217</v>
      </c>
      <c r="L108" s="98">
        <v>871792</v>
      </c>
      <c r="M108" s="98">
        <v>879733</v>
      </c>
      <c r="N108" s="872">
        <v>837207</v>
      </c>
      <c r="O108" s="99">
        <v>866422</v>
      </c>
      <c r="P108" s="98">
        <v>866942</v>
      </c>
      <c r="Q108" s="98">
        <v>843729</v>
      </c>
      <c r="R108" s="98">
        <v>879515</v>
      </c>
      <c r="S108" s="98">
        <v>874612</v>
      </c>
      <c r="T108" s="98">
        <v>864541</v>
      </c>
      <c r="U108" s="147">
        <v>867716</v>
      </c>
      <c r="V108" s="750">
        <v>862815</v>
      </c>
      <c r="W108" s="750">
        <v>775675</v>
      </c>
      <c r="X108" s="750">
        <v>857256</v>
      </c>
      <c r="Y108" s="873">
        <v>842220</v>
      </c>
      <c r="Z108" s="750">
        <v>832848</v>
      </c>
      <c r="AA108" s="750">
        <v>909750</v>
      </c>
      <c r="AB108" s="750">
        <v>868123</v>
      </c>
      <c r="AC108" s="750">
        <v>840915</v>
      </c>
      <c r="AD108" s="750">
        <v>893433</v>
      </c>
      <c r="AE108" s="750">
        <v>883547</v>
      </c>
      <c r="AF108" s="750">
        <v>908437</v>
      </c>
      <c r="AG108" s="750">
        <v>905373</v>
      </c>
      <c r="AH108" s="750">
        <v>888159</v>
      </c>
      <c r="AI108" s="750">
        <v>887086</v>
      </c>
      <c r="AJ108" s="750">
        <v>899588</v>
      </c>
      <c r="AK108" s="873">
        <v>897933</v>
      </c>
      <c r="AL108" s="750">
        <v>843905</v>
      </c>
      <c r="AM108" s="750">
        <v>917997</v>
      </c>
      <c r="AN108" s="750">
        <v>891504</v>
      </c>
      <c r="AO108" s="750">
        <v>896101</v>
      </c>
      <c r="AP108" s="750">
        <v>903550</v>
      </c>
      <c r="AQ108" s="750">
        <v>878665</v>
      </c>
      <c r="AR108" s="750">
        <v>935664</v>
      </c>
      <c r="AS108" s="750">
        <v>912675</v>
      </c>
      <c r="AT108" s="750">
        <v>913609</v>
      </c>
      <c r="AU108" s="750">
        <v>843162</v>
      </c>
      <c r="AV108" s="750">
        <v>891638</v>
      </c>
      <c r="AW108" s="755">
        <v>901093</v>
      </c>
      <c r="AX108" s="753">
        <v>865898</v>
      </c>
      <c r="AY108" s="753">
        <v>936998</v>
      </c>
      <c r="AZ108" s="753">
        <v>876820</v>
      </c>
      <c r="BA108" s="753">
        <v>933439</v>
      </c>
      <c r="BB108" s="753">
        <v>931178</v>
      </c>
      <c r="BC108" s="753">
        <v>884160</v>
      </c>
      <c r="BD108" s="753">
        <v>934289</v>
      </c>
      <c r="BE108" s="753">
        <v>892965</v>
      </c>
      <c r="BF108" s="753">
        <v>932678</v>
      </c>
      <c r="BG108" s="753">
        <v>909533</v>
      </c>
      <c r="BH108" s="756">
        <v>877914</v>
      </c>
      <c r="BI108" s="753">
        <v>927885</v>
      </c>
      <c r="BJ108" s="753">
        <v>895356</v>
      </c>
      <c r="BK108" s="753">
        <v>913102</v>
      </c>
      <c r="BL108" s="753">
        <v>925774</v>
      </c>
      <c r="BM108" s="753">
        <v>791578</v>
      </c>
      <c r="BN108" s="753">
        <v>721027</v>
      </c>
      <c r="BO108" s="753">
        <v>748897</v>
      </c>
      <c r="BP108" s="753">
        <v>747736</v>
      </c>
      <c r="BQ108" s="753">
        <v>735032</v>
      </c>
      <c r="BR108" s="254">
        <v>775270</v>
      </c>
      <c r="BS108" s="254"/>
      <c r="BT108" s="254"/>
      <c r="BU108" s="143">
        <f t="shared" ref="BU108:CD113" si="64">O108-C108</f>
        <v>12316</v>
      </c>
      <c r="BV108" s="43">
        <f t="shared" si="64"/>
        <v>-9807</v>
      </c>
      <c r="BW108" s="43">
        <f t="shared" si="64"/>
        <v>-42011</v>
      </c>
      <c r="BX108" s="43">
        <f t="shared" si="64"/>
        <v>58484</v>
      </c>
      <c r="BY108" s="43">
        <f t="shared" si="64"/>
        <v>-15769</v>
      </c>
      <c r="BZ108" s="43">
        <f t="shared" si="64"/>
        <v>-18138</v>
      </c>
      <c r="CA108" s="43">
        <f t="shared" si="64"/>
        <v>8406</v>
      </c>
      <c r="CB108" s="43">
        <f t="shared" si="64"/>
        <v>-31422</v>
      </c>
      <c r="CC108" s="43">
        <f t="shared" si="64"/>
        <v>-51542</v>
      </c>
      <c r="CD108" s="169">
        <f t="shared" si="64"/>
        <v>-14536</v>
      </c>
    </row>
    <row r="109" spans="1:82" x14ac:dyDescent="0.25">
      <c r="A109" s="4"/>
      <c r="B109" s="61" t="s">
        <v>63</v>
      </c>
      <c r="C109" s="153"/>
      <c r="D109" s="98"/>
      <c r="E109" s="98"/>
      <c r="F109" s="99"/>
      <c r="G109" s="98"/>
      <c r="H109" s="98"/>
      <c r="I109" s="98"/>
      <c r="J109" s="98"/>
      <c r="K109" s="98"/>
      <c r="L109" s="98"/>
      <c r="M109" s="98"/>
      <c r="N109" s="872"/>
      <c r="O109" s="99"/>
      <c r="P109" s="98"/>
      <c r="Q109" s="98"/>
      <c r="R109" s="98"/>
      <c r="S109" s="98"/>
      <c r="T109" s="98"/>
      <c r="U109" s="147"/>
      <c r="V109" s="750"/>
      <c r="W109" s="750"/>
      <c r="X109" s="750"/>
      <c r="Y109" s="873"/>
      <c r="Z109" s="750"/>
      <c r="AA109" s="750"/>
      <c r="AB109" s="750"/>
      <c r="AC109" s="750"/>
      <c r="AD109" s="750"/>
      <c r="AE109" s="750"/>
      <c r="AF109" s="750"/>
      <c r="AG109" s="750"/>
      <c r="AH109" s="750"/>
      <c r="AI109" s="750"/>
      <c r="AJ109" s="750"/>
      <c r="AK109" s="873"/>
      <c r="AL109" s="750"/>
      <c r="AM109" s="750"/>
      <c r="AN109" s="750"/>
      <c r="AO109" s="750"/>
      <c r="AP109" s="750"/>
      <c r="AQ109" s="750"/>
      <c r="AR109" s="750"/>
      <c r="AS109" s="750"/>
      <c r="AT109" s="750"/>
      <c r="AU109" s="750"/>
      <c r="AV109" s="750"/>
      <c r="AW109" s="755"/>
      <c r="AX109" s="753"/>
      <c r="AY109" s="753"/>
      <c r="AZ109" s="753"/>
      <c r="BA109" s="753"/>
      <c r="BB109" s="753"/>
      <c r="BC109" s="753"/>
      <c r="BD109" s="753"/>
      <c r="BE109" s="753"/>
      <c r="BF109" s="753"/>
      <c r="BG109" s="753"/>
      <c r="BH109" s="756"/>
      <c r="BI109" s="753"/>
      <c r="BJ109" s="753"/>
      <c r="BK109" s="753"/>
      <c r="BL109" s="753"/>
      <c r="BM109" s="753"/>
      <c r="BN109" s="753">
        <v>61827</v>
      </c>
      <c r="BO109" s="753">
        <v>63259</v>
      </c>
      <c r="BP109" s="753">
        <v>65933</v>
      </c>
      <c r="BQ109" s="753">
        <v>59703</v>
      </c>
      <c r="BR109" s="254">
        <v>62662</v>
      </c>
      <c r="BS109" s="254"/>
      <c r="BT109" s="254"/>
      <c r="BU109" s="143">
        <f t="shared" si="64"/>
        <v>0</v>
      </c>
      <c r="BV109" s="43">
        <f t="shared" si="64"/>
        <v>0</v>
      </c>
      <c r="BW109" s="43">
        <f t="shared" si="64"/>
        <v>0</v>
      </c>
      <c r="BX109" s="43">
        <f t="shared" si="64"/>
        <v>0</v>
      </c>
      <c r="BY109" s="43">
        <f t="shared" si="64"/>
        <v>0</v>
      </c>
      <c r="BZ109" s="43">
        <f t="shared" si="64"/>
        <v>0</v>
      </c>
      <c r="CA109" s="43">
        <f t="shared" si="64"/>
        <v>0</v>
      </c>
      <c r="CB109" s="43">
        <f t="shared" si="64"/>
        <v>0</v>
      </c>
      <c r="CC109" s="43">
        <f t="shared" si="64"/>
        <v>0</v>
      </c>
      <c r="CD109" s="169">
        <f t="shared" si="64"/>
        <v>0</v>
      </c>
    </row>
    <row r="110" spans="1:82" x14ac:dyDescent="0.25">
      <c r="A110" s="4"/>
      <c r="B110" s="61" t="s">
        <v>57</v>
      </c>
      <c r="C110" s="153">
        <v>154828</v>
      </c>
      <c r="D110" s="98">
        <v>156642</v>
      </c>
      <c r="E110" s="98">
        <v>156771</v>
      </c>
      <c r="F110" s="99">
        <v>151142</v>
      </c>
      <c r="G110" s="98">
        <v>156558</v>
      </c>
      <c r="H110" s="98">
        <v>156723</v>
      </c>
      <c r="I110" s="98">
        <v>150688</v>
      </c>
      <c r="J110" s="98">
        <v>156264</v>
      </c>
      <c r="K110" s="98">
        <v>147398</v>
      </c>
      <c r="L110" s="98">
        <v>155830</v>
      </c>
      <c r="M110" s="98">
        <v>155964</v>
      </c>
      <c r="N110" s="872">
        <v>153638</v>
      </c>
      <c r="O110" s="99">
        <v>147178</v>
      </c>
      <c r="P110" s="98">
        <v>145195</v>
      </c>
      <c r="Q110" s="98">
        <v>144232</v>
      </c>
      <c r="R110" s="98">
        <v>148999</v>
      </c>
      <c r="S110" s="98">
        <v>148852</v>
      </c>
      <c r="T110" s="98">
        <v>147046</v>
      </c>
      <c r="U110" s="147">
        <v>150411</v>
      </c>
      <c r="V110" s="750">
        <v>148583</v>
      </c>
      <c r="W110" s="750">
        <v>140632</v>
      </c>
      <c r="X110" s="750">
        <v>147337</v>
      </c>
      <c r="Y110" s="873">
        <v>145360</v>
      </c>
      <c r="Z110" s="750">
        <v>148285</v>
      </c>
      <c r="AA110" s="750">
        <v>154374</v>
      </c>
      <c r="AB110" s="750">
        <v>145642</v>
      </c>
      <c r="AC110" s="750">
        <v>137024</v>
      </c>
      <c r="AD110" s="750">
        <v>148013</v>
      </c>
      <c r="AE110" s="750">
        <v>146292</v>
      </c>
      <c r="AF110" s="750">
        <v>148595</v>
      </c>
      <c r="AG110" s="750">
        <v>142351</v>
      </c>
      <c r="AH110" s="750">
        <v>145117</v>
      </c>
      <c r="AI110" s="750">
        <v>139153</v>
      </c>
      <c r="AJ110" s="750">
        <v>156869</v>
      </c>
      <c r="AK110" s="873">
        <v>153779</v>
      </c>
      <c r="AL110" s="750">
        <v>149478</v>
      </c>
      <c r="AM110" s="750">
        <v>161119</v>
      </c>
      <c r="AN110" s="750">
        <v>157612</v>
      </c>
      <c r="AO110" s="750">
        <v>154799</v>
      </c>
      <c r="AP110" s="750">
        <v>158534</v>
      </c>
      <c r="AQ110" s="750">
        <v>150567</v>
      </c>
      <c r="AR110" s="750">
        <v>159515</v>
      </c>
      <c r="AS110" s="750">
        <v>157498</v>
      </c>
      <c r="AT110" s="750">
        <v>153405</v>
      </c>
      <c r="AU110" s="750">
        <v>152360</v>
      </c>
      <c r="AV110" s="750">
        <v>157381</v>
      </c>
      <c r="AW110" s="755">
        <v>157329</v>
      </c>
      <c r="AX110" s="753">
        <v>149817</v>
      </c>
      <c r="AY110" s="753">
        <v>163335</v>
      </c>
      <c r="AZ110" s="753">
        <v>153630</v>
      </c>
      <c r="BA110" s="753">
        <v>160124</v>
      </c>
      <c r="BB110" s="753">
        <v>159562</v>
      </c>
      <c r="BC110" s="753">
        <v>152162</v>
      </c>
      <c r="BD110" s="753">
        <v>160152</v>
      </c>
      <c r="BE110" s="753">
        <v>155131</v>
      </c>
      <c r="BF110" s="753">
        <v>157624</v>
      </c>
      <c r="BG110" s="753">
        <v>157434</v>
      </c>
      <c r="BH110" s="756">
        <v>154548</v>
      </c>
      <c r="BI110" s="753">
        <v>160602</v>
      </c>
      <c r="BJ110" s="753">
        <v>154874</v>
      </c>
      <c r="BK110" s="753">
        <v>160738</v>
      </c>
      <c r="BL110" s="753">
        <v>160036</v>
      </c>
      <c r="BM110" s="753">
        <v>146167</v>
      </c>
      <c r="BN110" s="753">
        <v>118765</v>
      </c>
      <c r="BO110" s="753">
        <v>117602</v>
      </c>
      <c r="BP110" s="753">
        <v>120841</v>
      </c>
      <c r="BQ110" s="753">
        <v>119266</v>
      </c>
      <c r="BR110" s="254">
        <v>123902</v>
      </c>
      <c r="BS110" s="254"/>
      <c r="BT110" s="254"/>
      <c r="BU110" s="143">
        <f t="shared" si="64"/>
        <v>-7650</v>
      </c>
      <c r="BV110" s="43">
        <f t="shared" si="64"/>
        <v>-11447</v>
      </c>
      <c r="BW110" s="43">
        <f t="shared" si="64"/>
        <v>-12539</v>
      </c>
      <c r="BX110" s="43">
        <f t="shared" si="64"/>
        <v>-2143</v>
      </c>
      <c r="BY110" s="43">
        <f t="shared" si="64"/>
        <v>-7706</v>
      </c>
      <c r="BZ110" s="43">
        <f t="shared" si="64"/>
        <v>-9677</v>
      </c>
      <c r="CA110" s="43">
        <f t="shared" si="64"/>
        <v>-277</v>
      </c>
      <c r="CB110" s="43">
        <f t="shared" si="64"/>
        <v>-7681</v>
      </c>
      <c r="CC110" s="43">
        <f t="shared" si="64"/>
        <v>-6766</v>
      </c>
      <c r="CD110" s="169">
        <f t="shared" si="64"/>
        <v>-8493</v>
      </c>
    </row>
    <row r="111" spans="1:82" x14ac:dyDescent="0.25">
      <c r="A111" s="4"/>
      <c r="B111" s="61" t="s">
        <v>58</v>
      </c>
      <c r="C111" s="153"/>
      <c r="D111" s="98"/>
      <c r="E111" s="98"/>
      <c r="F111" s="99"/>
      <c r="G111" s="98"/>
      <c r="H111" s="98"/>
      <c r="I111" s="98"/>
      <c r="J111" s="98"/>
      <c r="K111" s="98"/>
      <c r="L111" s="98"/>
      <c r="M111" s="98"/>
      <c r="N111" s="872"/>
      <c r="O111" s="99"/>
      <c r="P111" s="98"/>
      <c r="Q111" s="98"/>
      <c r="R111" s="98"/>
      <c r="S111" s="98"/>
      <c r="T111" s="98"/>
      <c r="U111" s="147"/>
      <c r="V111" s="750"/>
      <c r="W111" s="750"/>
      <c r="X111" s="750"/>
      <c r="Y111" s="873"/>
      <c r="Z111" s="750"/>
      <c r="AA111" s="750"/>
      <c r="AB111" s="750"/>
      <c r="AC111" s="750"/>
      <c r="AD111" s="750"/>
      <c r="AE111" s="750"/>
      <c r="AF111" s="750"/>
      <c r="AG111" s="750"/>
      <c r="AH111" s="750"/>
      <c r="AI111" s="750"/>
      <c r="AJ111" s="750"/>
      <c r="AK111" s="873"/>
      <c r="AL111" s="750"/>
      <c r="AM111" s="750"/>
      <c r="AN111" s="750"/>
      <c r="AO111" s="750"/>
      <c r="AP111" s="750"/>
      <c r="AQ111" s="750"/>
      <c r="AR111" s="750"/>
      <c r="AS111" s="750"/>
      <c r="AT111" s="750"/>
      <c r="AU111" s="750"/>
      <c r="AV111" s="750"/>
      <c r="AW111" s="755"/>
      <c r="AX111" s="753"/>
      <c r="AY111" s="753"/>
      <c r="AZ111" s="753"/>
      <c r="BA111" s="753"/>
      <c r="BB111" s="753"/>
      <c r="BC111" s="753"/>
      <c r="BD111" s="753"/>
      <c r="BE111" s="753"/>
      <c r="BF111" s="753"/>
      <c r="BG111" s="753"/>
      <c r="BH111" s="756"/>
      <c r="BI111" s="753"/>
      <c r="BJ111" s="753"/>
      <c r="BK111" s="753"/>
      <c r="BL111" s="753"/>
      <c r="BM111" s="753"/>
      <c r="BN111" s="753">
        <v>3484</v>
      </c>
      <c r="BO111" s="753">
        <v>3299</v>
      </c>
      <c r="BP111" s="753">
        <v>3451</v>
      </c>
      <c r="BQ111" s="753">
        <v>3569</v>
      </c>
      <c r="BR111" s="254">
        <v>3695</v>
      </c>
      <c r="BS111" s="254"/>
      <c r="BT111" s="254"/>
      <c r="BU111" s="143">
        <f t="shared" si="64"/>
        <v>0</v>
      </c>
      <c r="BV111" s="43">
        <f t="shared" si="64"/>
        <v>0</v>
      </c>
      <c r="BW111" s="43">
        <f t="shared" si="64"/>
        <v>0</v>
      </c>
      <c r="BX111" s="43">
        <f t="shared" si="64"/>
        <v>0</v>
      </c>
      <c r="BY111" s="43">
        <f t="shared" si="64"/>
        <v>0</v>
      </c>
      <c r="BZ111" s="43">
        <f t="shared" si="64"/>
        <v>0</v>
      </c>
      <c r="CA111" s="43">
        <f t="shared" si="64"/>
        <v>0</v>
      </c>
      <c r="CB111" s="43">
        <f t="shared" si="64"/>
        <v>0</v>
      </c>
      <c r="CC111" s="43">
        <f t="shared" si="64"/>
        <v>0</v>
      </c>
      <c r="CD111" s="169">
        <f t="shared" si="64"/>
        <v>0</v>
      </c>
    </row>
    <row r="112" spans="1:82" x14ac:dyDescent="0.25">
      <c r="A112" s="4"/>
      <c r="B112" s="61" t="s">
        <v>64</v>
      </c>
      <c r="C112" s="153">
        <v>4929</v>
      </c>
      <c r="D112" s="98">
        <v>5061</v>
      </c>
      <c r="E112" s="98">
        <v>4830</v>
      </c>
      <c r="F112" s="99">
        <v>4688</v>
      </c>
      <c r="G112" s="98">
        <v>4855</v>
      </c>
      <c r="H112" s="98">
        <v>4826</v>
      </c>
      <c r="I112" s="98">
        <v>4655</v>
      </c>
      <c r="J112" s="98">
        <v>4864</v>
      </c>
      <c r="K112" s="98">
        <v>4548</v>
      </c>
      <c r="L112" s="98">
        <v>4744</v>
      </c>
      <c r="M112" s="98">
        <v>4761</v>
      </c>
      <c r="N112" s="872">
        <v>4631</v>
      </c>
      <c r="O112" s="99">
        <v>4358</v>
      </c>
      <c r="P112" s="98">
        <v>4312</v>
      </c>
      <c r="Q112" s="98">
        <v>4310</v>
      </c>
      <c r="R112" s="98">
        <v>4410</v>
      </c>
      <c r="S112" s="98">
        <v>4408</v>
      </c>
      <c r="T112" s="98">
        <v>4279</v>
      </c>
      <c r="U112" s="147">
        <v>4387</v>
      </c>
      <c r="V112" s="750">
        <v>4317</v>
      </c>
      <c r="W112" s="750">
        <v>4044</v>
      </c>
      <c r="X112" s="750">
        <v>4269</v>
      </c>
      <c r="Y112" s="873">
        <v>4237</v>
      </c>
      <c r="Z112" s="750">
        <v>4248</v>
      </c>
      <c r="AA112" s="750">
        <v>4444</v>
      </c>
      <c r="AB112" s="750">
        <v>4238</v>
      </c>
      <c r="AC112" s="630">
        <v>4106</v>
      </c>
      <c r="AD112" s="630">
        <v>4309</v>
      </c>
      <c r="AE112" s="630">
        <v>4240</v>
      </c>
      <c r="AF112" s="630">
        <v>4334</v>
      </c>
      <c r="AG112" s="750">
        <v>4133</v>
      </c>
      <c r="AH112" s="750">
        <v>4165</v>
      </c>
      <c r="AI112" s="750">
        <v>3915</v>
      </c>
      <c r="AJ112" s="750">
        <v>4535</v>
      </c>
      <c r="AK112" s="873">
        <v>4347</v>
      </c>
      <c r="AL112" s="750">
        <v>4273</v>
      </c>
      <c r="AM112" s="750">
        <v>4577</v>
      </c>
      <c r="AN112" s="750">
        <v>4468</v>
      </c>
      <c r="AO112" s="750">
        <v>4408</v>
      </c>
      <c r="AP112" s="750">
        <v>4478</v>
      </c>
      <c r="AQ112" s="750">
        <v>4210</v>
      </c>
      <c r="AR112" s="750">
        <v>4500</v>
      </c>
      <c r="AS112" s="750">
        <v>4408</v>
      </c>
      <c r="AT112" s="750">
        <v>4224</v>
      </c>
      <c r="AU112" s="750">
        <v>4257</v>
      </c>
      <c r="AV112" s="750">
        <v>4435</v>
      </c>
      <c r="AW112" s="755">
        <v>4440</v>
      </c>
      <c r="AX112" s="753">
        <v>4143</v>
      </c>
      <c r="AY112" s="753">
        <v>4504</v>
      </c>
      <c r="AZ112" s="753">
        <v>4273</v>
      </c>
      <c r="BA112" s="753">
        <v>4407</v>
      </c>
      <c r="BB112" s="753">
        <v>4415</v>
      </c>
      <c r="BC112" s="753">
        <v>4188</v>
      </c>
      <c r="BD112" s="753">
        <v>4405</v>
      </c>
      <c r="BE112" s="753">
        <v>4230</v>
      </c>
      <c r="BF112" s="753">
        <v>4330</v>
      </c>
      <c r="BG112" s="753">
        <v>4319</v>
      </c>
      <c r="BH112" s="756">
        <v>4147</v>
      </c>
      <c r="BI112" s="753">
        <v>4365</v>
      </c>
      <c r="BJ112" s="753">
        <v>4151</v>
      </c>
      <c r="BK112" s="753">
        <v>4328</v>
      </c>
      <c r="BL112" s="753">
        <v>4239</v>
      </c>
      <c r="BM112" s="753">
        <v>3852</v>
      </c>
      <c r="BN112" s="753">
        <v>5147</v>
      </c>
      <c r="BO112" s="753">
        <v>4978</v>
      </c>
      <c r="BP112" s="753">
        <v>4869</v>
      </c>
      <c r="BQ112" s="753">
        <v>4775</v>
      </c>
      <c r="BR112" s="254">
        <v>6013</v>
      </c>
      <c r="BS112" s="254"/>
      <c r="BT112" s="254"/>
      <c r="BU112" s="143">
        <f t="shared" si="64"/>
        <v>-571</v>
      </c>
      <c r="BV112" s="43">
        <f t="shared" si="64"/>
        <v>-749</v>
      </c>
      <c r="BW112" s="43">
        <f t="shared" si="64"/>
        <v>-520</v>
      </c>
      <c r="BX112" s="43">
        <f t="shared" si="64"/>
        <v>-278</v>
      </c>
      <c r="BY112" s="43">
        <f t="shared" si="64"/>
        <v>-447</v>
      </c>
      <c r="BZ112" s="43">
        <f t="shared" si="64"/>
        <v>-547</v>
      </c>
      <c r="CA112" s="43">
        <f t="shared" si="64"/>
        <v>-268</v>
      </c>
      <c r="CB112" s="43">
        <f t="shared" si="64"/>
        <v>-547</v>
      </c>
      <c r="CC112" s="43">
        <f t="shared" si="64"/>
        <v>-504</v>
      </c>
      <c r="CD112" s="169">
        <f t="shared" si="64"/>
        <v>-475</v>
      </c>
    </row>
    <row r="113" spans="1:82" ht="15.75" thickBot="1" x14ac:dyDescent="0.3">
      <c r="A113" s="4"/>
      <c r="B113" s="80" t="s">
        <v>46</v>
      </c>
      <c r="C113" s="829">
        <v>1013863</v>
      </c>
      <c r="D113" s="101">
        <v>1038452</v>
      </c>
      <c r="E113" s="101">
        <v>1047341</v>
      </c>
      <c r="F113" s="101">
        <v>976861</v>
      </c>
      <c r="G113" s="101">
        <v>1051794</v>
      </c>
      <c r="H113" s="101">
        <v>1044228</v>
      </c>
      <c r="I113" s="101">
        <v>1014653</v>
      </c>
      <c r="J113" s="101">
        <v>1055365</v>
      </c>
      <c r="K113" s="101">
        <v>979163</v>
      </c>
      <c r="L113" s="101">
        <v>1032366</v>
      </c>
      <c r="M113" s="101">
        <v>1040458</v>
      </c>
      <c r="N113" s="757">
        <v>995476</v>
      </c>
      <c r="O113" s="101">
        <v>1017958</v>
      </c>
      <c r="P113" s="101">
        <v>1016449</v>
      </c>
      <c r="Q113" s="101">
        <f t="shared" ref="Q113:AV113" si="65">SUM(Q108:Q112)</f>
        <v>992271</v>
      </c>
      <c r="R113" s="101">
        <f t="shared" si="65"/>
        <v>1032924</v>
      </c>
      <c r="S113" s="101">
        <f t="shared" si="65"/>
        <v>1027872</v>
      </c>
      <c r="T113" s="101">
        <f t="shared" si="65"/>
        <v>1015866</v>
      </c>
      <c r="U113" s="606">
        <f t="shared" si="65"/>
        <v>1022514</v>
      </c>
      <c r="V113" s="606">
        <f t="shared" si="65"/>
        <v>1015715</v>
      </c>
      <c r="W113" s="606">
        <f t="shared" si="65"/>
        <v>920351</v>
      </c>
      <c r="X113" s="606">
        <f t="shared" si="65"/>
        <v>1008862</v>
      </c>
      <c r="Y113" s="829">
        <f t="shared" si="65"/>
        <v>991817</v>
      </c>
      <c r="Z113" s="148">
        <f t="shared" si="65"/>
        <v>985381</v>
      </c>
      <c r="AA113" s="148">
        <f t="shared" si="65"/>
        <v>1068568</v>
      </c>
      <c r="AB113" s="148">
        <f t="shared" si="65"/>
        <v>1018003</v>
      </c>
      <c r="AC113" s="606">
        <f t="shared" si="65"/>
        <v>982045</v>
      </c>
      <c r="AD113" s="606">
        <f t="shared" si="65"/>
        <v>1045755</v>
      </c>
      <c r="AE113" s="606">
        <f t="shared" si="65"/>
        <v>1034079</v>
      </c>
      <c r="AF113" s="606">
        <f t="shared" si="65"/>
        <v>1061366</v>
      </c>
      <c r="AG113" s="606">
        <f t="shared" si="65"/>
        <v>1051857</v>
      </c>
      <c r="AH113" s="606">
        <f t="shared" si="65"/>
        <v>1037441</v>
      </c>
      <c r="AI113" s="606">
        <f t="shared" si="65"/>
        <v>1030154</v>
      </c>
      <c r="AJ113" s="606">
        <f t="shared" si="65"/>
        <v>1060992</v>
      </c>
      <c r="AK113" s="829">
        <f t="shared" si="65"/>
        <v>1056059</v>
      </c>
      <c r="AL113" s="148">
        <f t="shared" si="65"/>
        <v>997656</v>
      </c>
      <c r="AM113" s="148">
        <f t="shared" si="65"/>
        <v>1083693</v>
      </c>
      <c r="AN113" s="148">
        <f t="shared" si="65"/>
        <v>1053584</v>
      </c>
      <c r="AO113" s="148">
        <f t="shared" si="65"/>
        <v>1055308</v>
      </c>
      <c r="AP113" s="148">
        <f t="shared" si="65"/>
        <v>1066562</v>
      </c>
      <c r="AQ113" s="148">
        <f t="shared" si="65"/>
        <v>1033442</v>
      </c>
      <c r="AR113" s="148">
        <f t="shared" si="65"/>
        <v>1099679</v>
      </c>
      <c r="AS113" s="148">
        <f t="shared" si="65"/>
        <v>1074581</v>
      </c>
      <c r="AT113" s="148">
        <f t="shared" si="65"/>
        <v>1071238</v>
      </c>
      <c r="AU113" s="148">
        <f t="shared" si="65"/>
        <v>999779</v>
      </c>
      <c r="AV113" s="148">
        <f t="shared" si="65"/>
        <v>1053454</v>
      </c>
      <c r="AW113" s="612">
        <v>1062862</v>
      </c>
      <c r="AX113" s="281">
        <v>1019858</v>
      </c>
      <c r="AY113" s="281">
        <v>1104837</v>
      </c>
      <c r="AZ113" s="281">
        <v>1034723</v>
      </c>
      <c r="BA113" s="281">
        <v>1097970</v>
      </c>
      <c r="BB113" s="281">
        <v>1095155</v>
      </c>
      <c r="BC113" s="281">
        <v>1040510</v>
      </c>
      <c r="BD113" s="281">
        <v>1098846</v>
      </c>
      <c r="BE113" s="281">
        <v>1052326</v>
      </c>
      <c r="BF113" s="281">
        <v>1094632</v>
      </c>
      <c r="BG113" s="281">
        <v>1071286</v>
      </c>
      <c r="BH113" s="608">
        <v>1036609</v>
      </c>
      <c r="BI113" s="281">
        <v>1092852</v>
      </c>
      <c r="BJ113" s="281">
        <v>1054381</v>
      </c>
      <c r="BK113" s="281">
        <v>1078168</v>
      </c>
      <c r="BL113" s="281">
        <v>1090049</v>
      </c>
      <c r="BM113" s="281">
        <v>941597</v>
      </c>
      <c r="BN113" s="281">
        <v>910250</v>
      </c>
      <c r="BO113" s="281">
        <v>938035</v>
      </c>
      <c r="BP113" s="281">
        <v>942830</v>
      </c>
      <c r="BQ113" s="281">
        <v>922345</v>
      </c>
      <c r="BR113" s="216">
        <v>971542</v>
      </c>
      <c r="BS113" s="216"/>
      <c r="BT113" s="216"/>
      <c r="BU113" s="144">
        <f t="shared" si="64"/>
        <v>4095</v>
      </c>
      <c r="BV113" s="27">
        <f t="shared" si="64"/>
        <v>-22003</v>
      </c>
      <c r="BW113" s="27">
        <f t="shared" si="64"/>
        <v>-55070</v>
      </c>
      <c r="BX113" s="27">
        <f t="shared" si="64"/>
        <v>56063</v>
      </c>
      <c r="BY113" s="27">
        <f t="shared" si="64"/>
        <v>-23922</v>
      </c>
      <c r="BZ113" s="27">
        <f t="shared" si="64"/>
        <v>-28362</v>
      </c>
      <c r="CA113" s="27">
        <f t="shared" si="64"/>
        <v>7861</v>
      </c>
      <c r="CB113" s="27">
        <f t="shared" si="64"/>
        <v>-39650</v>
      </c>
      <c r="CC113" s="27">
        <f t="shared" si="64"/>
        <v>-58812</v>
      </c>
      <c r="CD113" s="46">
        <f t="shared" si="64"/>
        <v>-23504</v>
      </c>
    </row>
    <row r="114" spans="1:82" x14ac:dyDescent="0.25">
      <c r="A114" s="4">
        <v>16</v>
      </c>
      <c r="B114" s="51" t="s">
        <v>49</v>
      </c>
      <c r="C114" s="874"/>
      <c r="D114" s="103"/>
      <c r="E114" s="103"/>
      <c r="F114" s="104"/>
      <c r="G114" s="103"/>
      <c r="H114" s="103"/>
      <c r="I114" s="103"/>
      <c r="J114" s="103"/>
      <c r="K114" s="103"/>
      <c r="L114" s="103"/>
      <c r="M114" s="103"/>
      <c r="N114" s="875"/>
      <c r="O114" s="876"/>
      <c r="P114" s="137"/>
      <c r="Q114" s="137"/>
      <c r="R114" s="137"/>
      <c r="S114" s="137"/>
      <c r="T114" s="137"/>
      <c r="U114" s="759"/>
      <c r="V114" s="760"/>
      <c r="W114" s="760"/>
      <c r="X114" s="760"/>
      <c r="Y114" s="877"/>
      <c r="Z114" s="619"/>
      <c r="AA114" s="619"/>
      <c r="AB114" s="137"/>
      <c r="AC114" s="759"/>
      <c r="AD114" s="760"/>
      <c r="AE114" s="760"/>
      <c r="AF114" s="878"/>
      <c r="AG114" s="92"/>
      <c r="AH114" s="551"/>
      <c r="AI114" s="551"/>
      <c r="AJ114" s="551"/>
      <c r="AK114" s="879"/>
      <c r="AL114" s="880"/>
      <c r="AM114" s="880"/>
      <c r="AN114" s="880"/>
      <c r="AO114" s="880"/>
      <c r="AP114" s="880"/>
      <c r="AQ114" s="880"/>
      <c r="AR114" s="880"/>
      <c r="AS114" s="880"/>
      <c r="AT114" s="880"/>
      <c r="AU114" s="880"/>
      <c r="AV114" s="880"/>
      <c r="AW114" s="764"/>
      <c r="AX114" s="763"/>
      <c r="AY114" s="763"/>
      <c r="AZ114" s="763"/>
      <c r="BA114" s="763"/>
      <c r="BB114" s="763"/>
      <c r="BC114" s="763"/>
      <c r="BD114" s="763"/>
      <c r="BE114" s="763"/>
      <c r="BF114" s="763"/>
      <c r="BG114" s="763"/>
      <c r="BH114" s="765"/>
      <c r="BI114" s="763"/>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row>
    <row r="115" spans="1:82" x14ac:dyDescent="0.25">
      <c r="A115" s="4"/>
      <c r="B115" s="61" t="s">
        <v>41</v>
      </c>
      <c r="C115" s="725">
        <v>-10044901.149996728</v>
      </c>
      <c r="D115" s="89">
        <v>-29112985.409997508</v>
      </c>
      <c r="E115" s="89">
        <v>-25193858.929997414</v>
      </c>
      <c r="F115" s="89">
        <v>844019.8400016278</v>
      </c>
      <c r="G115" s="89">
        <v>14875466.070000157</v>
      </c>
      <c r="H115" s="89">
        <v>-9395788.3599990904</v>
      </c>
      <c r="I115" s="89">
        <v>-23833527.619999141</v>
      </c>
      <c r="J115" s="89">
        <v>-29273149.329999208</v>
      </c>
      <c r="K115" s="89">
        <v>-273763.85999967158</v>
      </c>
      <c r="L115" s="89">
        <v>1877301.3500007391</v>
      </c>
      <c r="M115" s="89">
        <v>2499481.9500009269</v>
      </c>
      <c r="N115" s="869">
        <v>-3826145.6399995536</v>
      </c>
      <c r="O115" s="89">
        <v>-14308852.329999372</v>
      </c>
      <c r="P115" s="89">
        <v>-5107132.3299993575</v>
      </c>
      <c r="Q115" s="89">
        <f t="shared" ref="Q115:V115" si="66">Q94-Q101</f>
        <v>-37800406.219999999</v>
      </c>
      <c r="R115" s="89">
        <f t="shared" si="66"/>
        <v>-2061284.9399993718</v>
      </c>
      <c r="S115" s="89">
        <f t="shared" si="66"/>
        <v>17714883.979999363</v>
      </c>
      <c r="T115" s="89">
        <f t="shared" si="66"/>
        <v>9857693.9400005341</v>
      </c>
      <c r="U115" s="93">
        <f t="shared" si="66"/>
        <v>-29355022.269999564</v>
      </c>
      <c r="V115" s="93">
        <f t="shared" si="66"/>
        <v>-21580786.870000377</v>
      </c>
      <c r="W115" s="93">
        <f t="shared" ref="W115:AE115" si="67">W94-W101</f>
        <v>4800845.0599992871</v>
      </c>
      <c r="X115" s="93">
        <f t="shared" si="67"/>
        <v>6805347.4799988121</v>
      </c>
      <c r="Y115" s="725">
        <f t="shared" si="67"/>
        <v>11887411.169999719</v>
      </c>
      <c r="Z115" s="93">
        <f t="shared" si="67"/>
        <v>6916674.1999985576</v>
      </c>
      <c r="AA115" s="93">
        <f t="shared" si="67"/>
        <v>-33965002.890000045</v>
      </c>
      <c r="AB115" s="93">
        <f t="shared" si="67"/>
        <v>-16695706.249999434</v>
      </c>
      <c r="AC115" s="93">
        <f t="shared" si="67"/>
        <v>-10554255.930000633</v>
      </c>
      <c r="AD115" s="93">
        <f t="shared" si="67"/>
        <v>2880484.4499998689</v>
      </c>
      <c r="AE115" s="93">
        <f t="shared" si="67"/>
        <v>9313572.5499989688</v>
      </c>
      <c r="AF115" s="93">
        <f t="shared" ref="AF115:AG115" si="68">AF94-AF101</f>
        <v>-19122654.280001432</v>
      </c>
      <c r="AG115" s="93">
        <f t="shared" si="68"/>
        <v>-11980790.719999194</v>
      </c>
      <c r="AH115" s="93">
        <f t="shared" ref="AH115:AI115" si="69">AH94-AH101</f>
        <v>-40070275.690000355</v>
      </c>
      <c r="AI115" s="93">
        <f t="shared" si="69"/>
        <v>-21487238.730001017</v>
      </c>
      <c r="AJ115" s="93">
        <f t="shared" ref="AJ115:AK115" si="70">AJ94-AJ101</f>
        <v>-6904482.7199991345</v>
      </c>
      <c r="AK115" s="725">
        <f t="shared" si="70"/>
        <v>5989963.3700020909</v>
      </c>
      <c r="AL115" s="93">
        <f t="shared" ref="AL115:AM115" si="71">AL94-AL101</f>
        <v>14170821.630004078</v>
      </c>
      <c r="AM115" s="93">
        <f t="shared" si="71"/>
        <v>-31916313.209998637</v>
      </c>
      <c r="AN115" s="93">
        <f t="shared" ref="AN115" si="72">AN94-AN101</f>
        <v>-21502471.239998072</v>
      </c>
      <c r="AO115" s="93">
        <f t="shared" ref="AO115:AP115" si="73">AO94-AO101</f>
        <v>-19315267.899997577</v>
      </c>
      <c r="AP115" s="93">
        <f t="shared" si="73"/>
        <v>-5709923.2699971795</v>
      </c>
      <c r="AQ115" s="93">
        <f t="shared" ref="AQ115:AR115" si="74">AQ94-AQ101</f>
        <v>28208802.580004662</v>
      </c>
      <c r="AR115" s="93">
        <f t="shared" si="74"/>
        <v>7040560.259996444</v>
      </c>
      <c r="AS115" s="93">
        <f t="shared" ref="AS115:AT115" si="75">AS94-AS101</f>
        <v>-67635269.559999406</v>
      </c>
      <c r="AT115" s="93">
        <f t="shared" si="75"/>
        <v>-25047471.359991878</v>
      </c>
      <c r="AU115" s="93">
        <f t="shared" ref="AU115:AV115" si="76">AU94-AU101</f>
        <v>-7814684.6299966276</v>
      </c>
      <c r="AV115" s="93">
        <f t="shared" si="76"/>
        <v>16054717.640002728</v>
      </c>
      <c r="AW115" s="696">
        <f t="shared" ref="AW115:AX115" si="77">AW94-AW101</f>
        <v>17652667.040008247</v>
      </c>
      <c r="AX115" s="692">
        <f t="shared" si="77"/>
        <v>1842035.8400079012</v>
      </c>
      <c r="AY115" s="692">
        <f t="shared" ref="AY115:AZ115" si="78">AY94-AY101</f>
        <v>-24671885.519990534</v>
      </c>
      <c r="AZ115" s="692">
        <f t="shared" si="78"/>
        <v>-13387410.419996291</v>
      </c>
      <c r="BA115" s="692">
        <f t="shared" ref="BA115:BB115" si="79">BA94-BA101</f>
        <v>-35816611.249993294</v>
      </c>
      <c r="BB115" s="692">
        <f t="shared" si="79"/>
        <v>-17283649.239993542</v>
      </c>
      <c r="BC115" s="692">
        <f t="shared" ref="BC115:BD115" si="80">BC94-BC101</f>
        <v>30502030.040008873</v>
      </c>
      <c r="BD115" s="692">
        <f t="shared" si="80"/>
        <v>-15899116.889990687</v>
      </c>
      <c r="BE115" s="692">
        <f t="shared" ref="BE115:BF115" si="81">BE94-BE101</f>
        <v>-16154998.759988844</v>
      </c>
      <c r="BF115" s="692">
        <f t="shared" si="81"/>
        <v>-44149019.299991131</v>
      </c>
      <c r="BG115" s="692">
        <f t="shared" ref="BG115:BH115" si="82">BG94-BG101</f>
        <v>2731155.5500111282</v>
      </c>
      <c r="BH115" s="691">
        <f t="shared" si="82"/>
        <v>19197360.590010673</v>
      </c>
      <c r="BI115" s="692">
        <f t="shared" ref="BI115:BJ115" si="83">BI94-BI101</f>
        <v>12120513.500004083</v>
      </c>
      <c r="BJ115" s="692">
        <f t="shared" si="83"/>
        <v>3384569.7300024629</v>
      </c>
      <c r="BK115" s="692">
        <f t="shared" ref="BK115:BM115" si="84">BK94-BK101</f>
        <v>-23649658.109996289</v>
      </c>
      <c r="BL115" s="692">
        <v>-24418367.449995965</v>
      </c>
      <c r="BM115" s="692">
        <f t="shared" si="84"/>
        <v>-1587694.2099997997</v>
      </c>
      <c r="BN115" s="692">
        <v>77403971.579999998</v>
      </c>
      <c r="BO115" s="692">
        <v>143103764.50999999</v>
      </c>
      <c r="BP115" s="692">
        <v>105128932.34</v>
      </c>
      <c r="BQ115" s="692">
        <v>36174027.280000001</v>
      </c>
      <c r="BR115" s="224">
        <v>13537679.029999999</v>
      </c>
      <c r="BS115" s="224"/>
      <c r="BT115" s="224"/>
      <c r="BU115" s="127">
        <f t="shared" ref="BU115:CD120" si="85">O115-C115</f>
        <v>-4263951.1800026447</v>
      </c>
      <c r="BV115" s="35">
        <f t="shared" si="85"/>
        <v>24005853.07999815</v>
      </c>
      <c r="BW115" s="35">
        <f t="shared" si="85"/>
        <v>-12606547.290002584</v>
      </c>
      <c r="BX115" s="35">
        <f t="shared" si="85"/>
        <v>-2905304.7800009996</v>
      </c>
      <c r="BY115" s="35">
        <f t="shared" si="85"/>
        <v>2839417.9099992067</v>
      </c>
      <c r="BZ115" s="35">
        <f t="shared" si="85"/>
        <v>19253482.299999624</v>
      </c>
      <c r="CA115" s="35">
        <f t="shared" si="85"/>
        <v>-5521494.6500004232</v>
      </c>
      <c r="CB115" s="35">
        <f t="shared" si="85"/>
        <v>7692362.4599988312</v>
      </c>
      <c r="CC115" s="35">
        <f t="shared" si="85"/>
        <v>5074608.9199989587</v>
      </c>
      <c r="CD115" s="48">
        <f t="shared" si="85"/>
        <v>4928046.129998073</v>
      </c>
    </row>
    <row r="116" spans="1:82" x14ac:dyDescent="0.25">
      <c r="A116" s="4"/>
      <c r="B116" s="61" t="s">
        <v>42</v>
      </c>
      <c r="C116" s="725">
        <v>7614925.049999983</v>
      </c>
      <c r="D116" s="89">
        <v>6316417.4900000039</v>
      </c>
      <c r="E116" s="89">
        <v>5686675.9399999902</v>
      </c>
      <c r="F116" s="89">
        <v>5460269.6399999913</v>
      </c>
      <c r="G116" s="89">
        <v>7456681.6799999904</v>
      </c>
      <c r="H116" s="89">
        <v>7844466.109999992</v>
      </c>
      <c r="I116" s="89">
        <v>6480627.4300000118</v>
      </c>
      <c r="J116" s="89">
        <v>5362265.9799999949</v>
      </c>
      <c r="K116" s="89">
        <v>5678127.7699999809</v>
      </c>
      <c r="L116" s="89">
        <v>6717694.9699999951</v>
      </c>
      <c r="M116" s="89">
        <v>7555296.8099999977</v>
      </c>
      <c r="N116" s="869">
        <v>7113007.8099999875</v>
      </c>
      <c r="O116" s="89">
        <v>6658814.8400000017</v>
      </c>
      <c r="P116" s="89">
        <v>6621038.5699999994</v>
      </c>
      <c r="Q116" s="89">
        <f t="shared" ref="Q116:R120" si="86">Q95-Q102</f>
        <v>3018758.8699999996</v>
      </c>
      <c r="R116" s="89">
        <f t="shared" si="86"/>
        <v>6306683.1599999927</v>
      </c>
      <c r="S116" s="881">
        <f t="shared" ref="S116:T120" si="87">S95-S102</f>
        <v>8220027.0300000049</v>
      </c>
      <c r="T116" s="881">
        <f t="shared" si="87"/>
        <v>9411977.9300000016</v>
      </c>
      <c r="U116" s="93">
        <f t="shared" ref="U116:V120" si="88">U95-U102</f>
        <v>7295238.999999987</v>
      </c>
      <c r="V116" s="93">
        <f t="shared" si="88"/>
        <v>5818277.2499999925</v>
      </c>
      <c r="W116" s="93">
        <f t="shared" ref="W116:AE116" si="89">W95-W102</f>
        <v>5875481.190000019</v>
      </c>
      <c r="X116" s="93">
        <f t="shared" si="89"/>
        <v>6940350.3899999931</v>
      </c>
      <c r="Y116" s="725">
        <f t="shared" si="89"/>
        <v>8002817.9600000102</v>
      </c>
      <c r="Z116" s="93">
        <f t="shared" si="89"/>
        <v>8087147.6000000304</v>
      </c>
      <c r="AA116" s="93">
        <f t="shared" si="89"/>
        <v>7503110.3699999768</v>
      </c>
      <c r="AB116" s="93">
        <f t="shared" si="89"/>
        <v>6854313.6600000793</v>
      </c>
      <c r="AC116" s="93">
        <f t="shared" si="89"/>
        <v>6299840.4800000489</v>
      </c>
      <c r="AD116" s="93">
        <f t="shared" si="89"/>
        <v>7347364.1799999494</v>
      </c>
      <c r="AE116" s="93">
        <f t="shared" si="89"/>
        <v>8748454.7399999481</v>
      </c>
      <c r="AF116" s="93">
        <f t="shared" ref="AF116:AG116" si="90">AF95-AF102</f>
        <v>8673012.9499999844</v>
      </c>
      <c r="AG116" s="93">
        <f t="shared" si="90"/>
        <v>9218294.8200000301</v>
      </c>
      <c r="AH116" s="93">
        <f t="shared" ref="AH116:AI116" si="91">AH95-AH102</f>
        <v>6502590.1600000095</v>
      </c>
      <c r="AI116" s="93">
        <f t="shared" si="91"/>
        <v>6813142.7200000118</v>
      </c>
      <c r="AJ116" s="93">
        <f t="shared" ref="AJ116:AK116" si="92">AJ95-AJ102</f>
        <v>7932699.8399999496</v>
      </c>
      <c r="AK116" s="725">
        <f t="shared" si="92"/>
        <v>9206947.9699999187</v>
      </c>
      <c r="AL116" s="93">
        <f t="shared" ref="AL116:AM116" si="93">AL95-AL102</f>
        <v>10434578.539999977</v>
      </c>
      <c r="AM116" s="93">
        <f t="shared" si="93"/>
        <v>8981585.2400000058</v>
      </c>
      <c r="AN116" s="93">
        <f t="shared" ref="AN116" si="94">AN95-AN102</f>
        <v>7770249.9999999944</v>
      </c>
      <c r="AO116" s="93">
        <f t="shared" ref="AO116:AP116" si="95">AO95-AO102</f>
        <v>7287667.7800000031</v>
      </c>
      <c r="AP116" s="93">
        <f t="shared" si="95"/>
        <v>8120209.1899999687</v>
      </c>
      <c r="AQ116" s="93">
        <f t="shared" ref="AQ116:AR116" si="96">AQ95-AQ102</f>
        <v>10190197.139999822</v>
      </c>
      <c r="AR116" s="93">
        <f t="shared" si="96"/>
        <v>13509148.129999839</v>
      </c>
      <c r="AS116" s="93">
        <f t="shared" ref="AS116:AT116" si="97">AS95-AS102</f>
        <v>4358921.7899999991</v>
      </c>
      <c r="AT116" s="93">
        <f t="shared" si="97"/>
        <v>3495716.060000001</v>
      </c>
      <c r="AU116" s="93">
        <f t="shared" ref="AU116:AV116" si="98">AU95-AU102</f>
        <v>7859455.3300000634</v>
      </c>
      <c r="AV116" s="93">
        <f t="shared" si="98"/>
        <v>5757728.3899999997</v>
      </c>
      <c r="AW116" s="696">
        <f t="shared" ref="AW116:AX116" si="99">AW95-AW102</f>
        <v>11566534.979999885</v>
      </c>
      <c r="AX116" s="692">
        <f t="shared" si="99"/>
        <v>10702631.509999942</v>
      </c>
      <c r="AY116" s="692">
        <f t="shared" ref="AY116:AZ116" si="100">AY95-AY102</f>
        <v>4660289.4299999904</v>
      </c>
      <c r="AZ116" s="692">
        <f t="shared" si="100"/>
        <v>5185842.6199999917</v>
      </c>
      <c r="BA116" s="692">
        <f t="shared" ref="BA116:BB116" si="101">BA95-BA102</f>
        <v>8118078.4500000719</v>
      </c>
      <c r="BB116" s="692">
        <f t="shared" si="101"/>
        <v>8531557.0599999186</v>
      </c>
      <c r="BC116" s="692">
        <f t="shared" ref="BC116:BD116" si="102">BC95-BC102</f>
        <v>10308020.439999795</v>
      </c>
      <c r="BD116" s="692">
        <f t="shared" si="102"/>
        <v>11578020.069999697</v>
      </c>
      <c r="BE116" s="692">
        <f t="shared" ref="BE116:BF116" si="103">BE95-BE102</f>
        <v>10745419.219999613</v>
      </c>
      <c r="BF116" s="692">
        <f t="shared" si="103"/>
        <v>8346930.1299999896</v>
      </c>
      <c r="BG116" s="692">
        <f t="shared" ref="BG116:BH116" si="104">BG95-BG102</f>
        <v>9967067.3399996143</v>
      </c>
      <c r="BH116" s="691">
        <f t="shared" si="104"/>
        <v>3833157.8999999994</v>
      </c>
      <c r="BI116" s="692">
        <f t="shared" ref="BI116:BJ116" si="105">BI95-BI102</f>
        <v>6039171.1099999854</v>
      </c>
      <c r="BJ116" s="692">
        <f t="shared" si="105"/>
        <v>12470607.919999938</v>
      </c>
      <c r="BK116" s="692">
        <f t="shared" ref="BK116:BM116" si="106">BK95-BK102</f>
        <v>11089042.260000061</v>
      </c>
      <c r="BL116" s="692">
        <v>10436459.740000114</v>
      </c>
      <c r="BM116" s="692">
        <f t="shared" si="106"/>
        <v>8718781.3700000793</v>
      </c>
      <c r="BN116" s="692">
        <v>10837909.77</v>
      </c>
      <c r="BO116" s="692">
        <v>15222398.210000001</v>
      </c>
      <c r="BP116" s="692">
        <v>11071284.9</v>
      </c>
      <c r="BQ116" s="692">
        <v>8686453.0299999993</v>
      </c>
      <c r="BR116" s="224">
        <v>4535632.74</v>
      </c>
      <c r="BS116" s="224"/>
      <c r="BT116" s="224"/>
      <c r="BU116" s="127">
        <f t="shared" si="85"/>
        <v>-956110.20999998134</v>
      </c>
      <c r="BV116" s="35">
        <f t="shared" si="85"/>
        <v>304621.07999999542</v>
      </c>
      <c r="BW116" s="35">
        <f t="shared" si="85"/>
        <v>-2667917.0699999905</v>
      </c>
      <c r="BX116" s="35">
        <f t="shared" si="85"/>
        <v>846413.52000000142</v>
      </c>
      <c r="BY116" s="35">
        <f t="shared" si="85"/>
        <v>763345.35000001453</v>
      </c>
      <c r="BZ116" s="35">
        <f t="shared" si="85"/>
        <v>1567511.8200000096</v>
      </c>
      <c r="CA116" s="35">
        <f t="shared" si="85"/>
        <v>814611.56999997515</v>
      </c>
      <c r="CB116" s="35">
        <f t="shared" si="85"/>
        <v>456011.26999999769</v>
      </c>
      <c r="CC116" s="35">
        <f t="shared" si="85"/>
        <v>197353.42000003811</v>
      </c>
      <c r="CD116" s="48">
        <f t="shared" si="85"/>
        <v>222655.41999999806</v>
      </c>
    </row>
    <row r="117" spans="1:82" x14ac:dyDescent="0.25">
      <c r="A117" s="4"/>
      <c r="B117" s="61" t="s">
        <v>43</v>
      </c>
      <c r="C117" s="725">
        <v>-90263295.409999982</v>
      </c>
      <c r="D117" s="89">
        <v>-87662477.589999974</v>
      </c>
      <c r="E117" s="89">
        <v>-82474391.890000015</v>
      </c>
      <c r="F117" s="89">
        <v>-55945849.090000033</v>
      </c>
      <c r="G117" s="89">
        <v>-81456310.230000079</v>
      </c>
      <c r="H117" s="89">
        <v>-91008620.100000098</v>
      </c>
      <c r="I117" s="89">
        <v>-98948930.850000188</v>
      </c>
      <c r="J117" s="89">
        <v>-111650000.11000013</v>
      </c>
      <c r="K117" s="89">
        <v>-74851673.62000002</v>
      </c>
      <c r="L117" s="89">
        <v>-72585832.750000045</v>
      </c>
      <c r="M117" s="89">
        <v>-102760894.12000003</v>
      </c>
      <c r="N117" s="869">
        <v>-68881677.849999994</v>
      </c>
      <c r="O117" s="89">
        <v>-68800372.610000074</v>
      </c>
      <c r="P117" s="89">
        <v>-74486127.660000056</v>
      </c>
      <c r="Q117" s="89">
        <f>Q96-Q103</f>
        <v>-87769159.079999998</v>
      </c>
      <c r="R117" s="89">
        <f>R96-R103</f>
        <v>-65394339.060000002</v>
      </c>
      <c r="S117" s="89">
        <f t="shared" si="87"/>
        <v>-67524641.959999919</v>
      </c>
      <c r="T117" s="89">
        <f t="shared" si="87"/>
        <v>-80848028.780000091</v>
      </c>
      <c r="U117" s="93">
        <f t="shared" si="88"/>
        <v>-100820639.83999988</v>
      </c>
      <c r="V117" s="93">
        <f t="shared" si="88"/>
        <v>-60177215.569999993</v>
      </c>
      <c r="W117" s="93">
        <f t="shared" ref="W117:AE117" si="107">W96-W103</f>
        <v>-72423012.899999887</v>
      </c>
      <c r="X117" s="93">
        <f t="shared" si="107"/>
        <v>-63892946.080000028</v>
      </c>
      <c r="Y117" s="725">
        <f t="shared" si="107"/>
        <v>-59868053.280000202</v>
      </c>
      <c r="Z117" s="93">
        <f t="shared" si="107"/>
        <v>-63421102.630000263</v>
      </c>
      <c r="AA117" s="93">
        <f t="shared" si="107"/>
        <v>-109697077.3600011</v>
      </c>
      <c r="AB117" s="93">
        <f t="shared" si="107"/>
        <v>-72881784.980000362</v>
      </c>
      <c r="AC117" s="93">
        <f t="shared" si="107"/>
        <v>-65573343.430000395</v>
      </c>
      <c r="AD117" s="93">
        <f t="shared" si="107"/>
        <v>-70825067.520000055</v>
      </c>
      <c r="AE117" s="93">
        <f t="shared" si="107"/>
        <v>-80787445.620000392</v>
      </c>
      <c r="AF117" s="93">
        <f t="shared" ref="AF117:AG117" si="108">AF96-AF103</f>
        <v>-107721276.76000081</v>
      </c>
      <c r="AG117" s="93">
        <f t="shared" si="108"/>
        <v>-89998706.39000015</v>
      </c>
      <c r="AH117" s="93">
        <f t="shared" ref="AH117:AI117" si="109">AH96-AH103</f>
        <v>-117582187.8000005</v>
      </c>
      <c r="AI117" s="93">
        <f t="shared" si="109"/>
        <v>-78944550.40000014</v>
      </c>
      <c r="AJ117" s="93">
        <f t="shared" ref="AJ117:AK117" si="110">AJ96-AJ103</f>
        <v>-97065657.670000419</v>
      </c>
      <c r="AK117" s="725">
        <f t="shared" si="110"/>
        <v>-62380380.780000687</v>
      </c>
      <c r="AL117" s="93">
        <f t="shared" ref="AL117:AM117" si="111">AL96-AL103</f>
        <v>-64069574.910000309</v>
      </c>
      <c r="AM117" s="93">
        <f t="shared" si="111"/>
        <v>-113506037.16000037</v>
      </c>
      <c r="AN117" s="93">
        <f t="shared" ref="AN117" si="112">AN96-AN103</f>
        <v>-98994838.850000262</v>
      </c>
      <c r="AO117" s="93">
        <f t="shared" ref="AO117:AP117" si="113">AO96-AO103</f>
        <v>-88406171.730000705</v>
      </c>
      <c r="AP117" s="93">
        <f t="shared" si="113"/>
        <v>-76446447.960001022</v>
      </c>
      <c r="AQ117" s="93">
        <f t="shared" ref="AQ117:AR117" si="114">AQ96-AQ103</f>
        <v>-70171139.98000139</v>
      </c>
      <c r="AR117" s="93">
        <f t="shared" si="114"/>
        <v>-116556610.69000113</v>
      </c>
      <c r="AS117" s="93">
        <f t="shared" ref="AS117:AT117" si="115">AS96-AS103</f>
        <v>-110883372.20000035</v>
      </c>
      <c r="AT117" s="93">
        <f t="shared" si="115"/>
        <v>-86364295.229999825</v>
      </c>
      <c r="AU117" s="93">
        <f t="shared" ref="AU117:AV117" si="116">AU96-AU103</f>
        <v>-90955825.800001293</v>
      </c>
      <c r="AV117" s="93">
        <f t="shared" si="116"/>
        <v>-66126943.860001475</v>
      </c>
      <c r="AW117" s="696">
        <f t="shared" ref="AW117:AX117" si="117">AW96-AW103</f>
        <v>-74866305.220000178</v>
      </c>
      <c r="AX117" s="692">
        <f t="shared" si="117"/>
        <v>-73185912.570000201</v>
      </c>
      <c r="AY117" s="692">
        <f t="shared" ref="AY117:AZ117" si="118">AY96-AY103</f>
        <v>-94823179.080001086</v>
      </c>
      <c r="AZ117" s="692">
        <f t="shared" si="118"/>
        <v>-64492503.390000522</v>
      </c>
      <c r="BA117" s="692">
        <f t="shared" ref="BA117:BB117" si="119">BA96-BA103</f>
        <v>-105850255.50000009</v>
      </c>
      <c r="BB117" s="692">
        <f t="shared" si="119"/>
        <v>-92561045.690000176</v>
      </c>
      <c r="BC117" s="692">
        <f t="shared" ref="BC117:BD117" si="120">BC96-BC103</f>
        <v>-69740771.67999962</v>
      </c>
      <c r="BD117" s="692">
        <f t="shared" si="120"/>
        <v>-96356484.169999838</v>
      </c>
      <c r="BE117" s="692">
        <f t="shared" ref="BE117:BF117" si="121">BE96-BE103</f>
        <v>-96672837.589999706</v>
      </c>
      <c r="BF117" s="692">
        <f t="shared" si="121"/>
        <v>-115766865.96999995</v>
      </c>
      <c r="BG117" s="692">
        <f t="shared" ref="BG117:BH117" si="122">BG96-BG103</f>
        <v>-78110845.309999734</v>
      </c>
      <c r="BH117" s="691">
        <f t="shared" si="122"/>
        <v>-74872582.2299999</v>
      </c>
      <c r="BI117" s="692">
        <f t="shared" ref="BI117:BJ117" si="123">BI96-BI103</f>
        <v>-50252483.369999513</v>
      </c>
      <c r="BJ117" s="692">
        <f t="shared" si="123"/>
        <v>-79284307.990002364</v>
      </c>
      <c r="BK117" s="692">
        <f t="shared" ref="BK117:BM117" si="124">BK96-BK103</f>
        <v>-110451938.46000263</v>
      </c>
      <c r="BL117" s="692">
        <v>-103087362.38000211</v>
      </c>
      <c r="BM117" s="692">
        <f t="shared" si="124"/>
        <v>-74662358.280001968</v>
      </c>
      <c r="BN117" s="692">
        <v>32376096.98</v>
      </c>
      <c r="BO117" s="692">
        <v>72414570.879999995</v>
      </c>
      <c r="BP117" s="692">
        <v>63511777.219999999</v>
      </c>
      <c r="BQ117" s="692">
        <v>48514896.960000001</v>
      </c>
      <c r="BR117" s="224">
        <v>31015945.109999999</v>
      </c>
      <c r="BS117" s="224"/>
      <c r="BT117" s="224"/>
      <c r="BU117" s="127">
        <f t="shared" si="85"/>
        <v>21462922.799999908</v>
      </c>
      <c r="BV117" s="35">
        <f t="shared" si="85"/>
        <v>13176349.929999918</v>
      </c>
      <c r="BW117" s="35">
        <f t="shared" si="85"/>
        <v>-5294767.1899999827</v>
      </c>
      <c r="BX117" s="35">
        <f t="shared" si="85"/>
        <v>-9448489.969999969</v>
      </c>
      <c r="BY117" s="35">
        <f t="shared" si="85"/>
        <v>13931668.27000016</v>
      </c>
      <c r="BZ117" s="35">
        <f t="shared" si="85"/>
        <v>10160591.320000008</v>
      </c>
      <c r="CA117" s="35">
        <f t="shared" si="85"/>
        <v>-1871708.9899996966</v>
      </c>
      <c r="CB117" s="35">
        <f t="shared" si="85"/>
        <v>51472784.540000141</v>
      </c>
      <c r="CC117" s="35">
        <f t="shared" si="85"/>
        <v>2428660.7200001329</v>
      </c>
      <c r="CD117" s="48">
        <f t="shared" si="85"/>
        <v>8692886.6700000167</v>
      </c>
    </row>
    <row r="118" spans="1:82" x14ac:dyDescent="0.25">
      <c r="A118" s="4"/>
      <c r="B118" s="61" t="s">
        <v>44</v>
      </c>
      <c r="C118" s="725">
        <v>77398775.359999985</v>
      </c>
      <c r="D118" s="89">
        <v>71827931.830000013</v>
      </c>
      <c r="E118" s="89">
        <v>71190227.5</v>
      </c>
      <c r="F118" s="89">
        <v>81537233.079999998</v>
      </c>
      <c r="G118" s="89">
        <v>95921367.790000007</v>
      </c>
      <c r="H118" s="89">
        <v>99287123.750000015</v>
      </c>
      <c r="I118" s="89">
        <v>91944006.780000001</v>
      </c>
      <c r="J118" s="89">
        <v>80158304.980000019</v>
      </c>
      <c r="K118" s="89">
        <v>72403591.109999985</v>
      </c>
      <c r="L118" s="89">
        <v>76181713.300000012</v>
      </c>
      <c r="M118" s="89">
        <v>77881312.699999988</v>
      </c>
      <c r="N118" s="869">
        <v>76755607.470000014</v>
      </c>
      <c r="O118" s="89">
        <v>71217192.869999975</v>
      </c>
      <c r="P118" s="89">
        <v>62250281.299999982</v>
      </c>
      <c r="Q118" s="89">
        <f t="shared" si="86"/>
        <v>41437319.840000004</v>
      </c>
      <c r="R118" s="89">
        <f t="shared" si="86"/>
        <v>74184646.390000001</v>
      </c>
      <c r="S118" s="89">
        <f t="shared" si="87"/>
        <v>87905086.12000002</v>
      </c>
      <c r="T118" s="89">
        <f t="shared" si="87"/>
        <v>92360227.400000006</v>
      </c>
      <c r="U118" s="93">
        <f t="shared" si="88"/>
        <v>86444608.390000001</v>
      </c>
      <c r="V118" s="93">
        <f t="shared" si="88"/>
        <v>73327068.50999999</v>
      </c>
      <c r="W118" s="93">
        <f t="shared" ref="W118:AE118" si="125">W97-W104</f>
        <v>67636604.359999955</v>
      </c>
      <c r="X118" s="93">
        <f t="shared" si="125"/>
        <v>68471855.579999954</v>
      </c>
      <c r="Y118" s="725">
        <f t="shared" si="125"/>
        <v>69668686.690000027</v>
      </c>
      <c r="Z118" s="93">
        <f t="shared" si="125"/>
        <v>69339432.800000072</v>
      </c>
      <c r="AA118" s="93">
        <f t="shared" si="125"/>
        <v>70798228.429999977</v>
      </c>
      <c r="AB118" s="93">
        <f t="shared" si="125"/>
        <v>70115734.00000006</v>
      </c>
      <c r="AC118" s="93">
        <f t="shared" si="125"/>
        <v>70251301.639999956</v>
      </c>
      <c r="AD118" s="93">
        <f t="shared" si="125"/>
        <v>94185098.919999987</v>
      </c>
      <c r="AE118" s="93">
        <f t="shared" si="125"/>
        <v>103469982.69999996</v>
      </c>
      <c r="AF118" s="93">
        <f t="shared" ref="AF118:AG118" si="126">AF97-AF104</f>
        <v>101585966.88000005</v>
      </c>
      <c r="AG118" s="93">
        <f t="shared" si="126"/>
        <v>104654871.88000005</v>
      </c>
      <c r="AH118" s="93">
        <f t="shared" ref="AH118:AI118" si="127">AH97-AH104</f>
        <v>89006132.420000046</v>
      </c>
      <c r="AI118" s="93">
        <f t="shared" si="127"/>
        <v>78637822.459999993</v>
      </c>
      <c r="AJ118" s="93">
        <f t="shared" ref="AJ118:AK118" si="128">AJ97-AJ104</f>
        <v>78716623.099999964</v>
      </c>
      <c r="AK118" s="725">
        <f t="shared" si="128"/>
        <v>87629659.529999942</v>
      </c>
      <c r="AL118" s="93">
        <f t="shared" ref="AL118:AM118" si="129">AL97-AL104</f>
        <v>88132129.299999982</v>
      </c>
      <c r="AM118" s="93">
        <f t="shared" si="129"/>
        <v>83650791.099999994</v>
      </c>
      <c r="AN118" s="93">
        <f t="shared" ref="AN118" si="130">AN97-AN104</f>
        <v>78261680.310000047</v>
      </c>
      <c r="AO118" s="93">
        <f t="shared" ref="AO118:AP118" si="131">AO97-AO104</f>
        <v>77871665.399999931</v>
      </c>
      <c r="AP118" s="93">
        <f t="shared" si="131"/>
        <v>93765426.930000022</v>
      </c>
      <c r="AQ118" s="93">
        <f t="shared" ref="AQ118:AR118" si="132">AQ97-AQ104</f>
        <v>112536862.88000003</v>
      </c>
      <c r="AR118" s="93">
        <f t="shared" si="132"/>
        <v>118584648.86000001</v>
      </c>
      <c r="AS118" s="93">
        <f t="shared" ref="AS118:AT118" si="133">AS97-AS104</f>
        <v>82632013.329999998</v>
      </c>
      <c r="AT118" s="93">
        <f t="shared" si="133"/>
        <v>66856383.910000011</v>
      </c>
      <c r="AU118" s="93">
        <f t="shared" ref="AU118:AV118" si="134">AU97-AU104</f>
        <v>84966630.830000028</v>
      </c>
      <c r="AV118" s="93">
        <f t="shared" si="134"/>
        <v>64233033.240000002</v>
      </c>
      <c r="AW118" s="696">
        <f t="shared" ref="AW118:AX118" si="135">AW97-AW104</f>
        <v>99284927.560000032</v>
      </c>
      <c r="AX118" s="692">
        <f t="shared" si="135"/>
        <v>95122562.259999946</v>
      </c>
      <c r="AY118" s="692">
        <f t="shared" ref="AY118:AZ118" si="136">AY97-AY104</f>
        <v>64886573.540000007</v>
      </c>
      <c r="AZ118" s="692">
        <f t="shared" si="136"/>
        <v>59497826.920000009</v>
      </c>
      <c r="BA118" s="692">
        <f t="shared" ref="BA118:BB118" si="137">BA97-BA104</f>
        <v>86996443.729999989</v>
      </c>
      <c r="BB118" s="692">
        <f t="shared" si="137"/>
        <v>90747849.799999923</v>
      </c>
      <c r="BC118" s="692">
        <f t="shared" ref="BC118:BD118" si="138">BC97-BC104</f>
        <v>94235986.159999982</v>
      </c>
      <c r="BD118" s="692">
        <f t="shared" si="138"/>
        <v>94018507.499999925</v>
      </c>
      <c r="BE118" s="692">
        <f t="shared" ref="BE118:BF118" si="139">BE97-BE104</f>
        <v>103032832.35999992</v>
      </c>
      <c r="BF118" s="692">
        <f t="shared" si="139"/>
        <v>89109091.979999989</v>
      </c>
      <c r="BG118" s="692">
        <f t="shared" ref="BG118:BH118" si="140">BG97-BG104</f>
        <v>92835714.259999916</v>
      </c>
      <c r="BH118" s="691">
        <f t="shared" si="140"/>
        <v>82780199.899999991</v>
      </c>
      <c r="BI118" s="692">
        <f t="shared" ref="BI118:BJ118" si="141">BI97-BI104</f>
        <v>69887971.780000016</v>
      </c>
      <c r="BJ118" s="692">
        <f t="shared" si="141"/>
        <v>98593384.48999995</v>
      </c>
      <c r="BK118" s="692">
        <f t="shared" ref="BK118:BM118" si="142">BK97-BK104</f>
        <v>96783083.920000032</v>
      </c>
      <c r="BL118" s="692">
        <v>93022187.069999978</v>
      </c>
      <c r="BM118" s="692">
        <f t="shared" si="142"/>
        <v>87716330.949999988</v>
      </c>
      <c r="BN118" s="692">
        <v>24134052.109999999</v>
      </c>
      <c r="BO118" s="692">
        <v>78279761.460000008</v>
      </c>
      <c r="BP118" s="692">
        <v>67609650.859999999</v>
      </c>
      <c r="BQ118" s="692">
        <v>26870424.300000001</v>
      </c>
      <c r="BR118" s="224">
        <v>33627128.019999996</v>
      </c>
      <c r="BS118" s="224"/>
      <c r="BT118" s="224"/>
      <c r="BU118" s="127">
        <f t="shared" si="85"/>
        <v>-6181582.4900000095</v>
      </c>
      <c r="BV118" s="35">
        <f t="shared" si="85"/>
        <v>-9577650.530000031</v>
      </c>
      <c r="BW118" s="35">
        <f t="shared" si="85"/>
        <v>-29752907.659999996</v>
      </c>
      <c r="BX118" s="35">
        <f t="shared" si="85"/>
        <v>-7352586.6899999976</v>
      </c>
      <c r="BY118" s="35">
        <f t="shared" si="85"/>
        <v>-8016281.6699999869</v>
      </c>
      <c r="BZ118" s="35">
        <f t="shared" si="85"/>
        <v>-6926896.3500000089</v>
      </c>
      <c r="CA118" s="35">
        <f t="shared" si="85"/>
        <v>-5499398.3900000006</v>
      </c>
      <c r="CB118" s="35">
        <f t="shared" si="85"/>
        <v>-6831236.4700000286</v>
      </c>
      <c r="CC118" s="35">
        <f t="shared" si="85"/>
        <v>-4766986.7500000298</v>
      </c>
      <c r="CD118" s="48">
        <f t="shared" si="85"/>
        <v>-7709857.7200000584</v>
      </c>
    </row>
    <row r="119" spans="1:82" x14ac:dyDescent="0.25">
      <c r="A119" s="4"/>
      <c r="B119" s="61" t="s">
        <v>45</v>
      </c>
      <c r="C119" s="725">
        <v>820671.91999999981</v>
      </c>
      <c r="D119" s="89">
        <v>723784.42</v>
      </c>
      <c r="E119" s="89">
        <v>693655.78</v>
      </c>
      <c r="F119" s="89">
        <v>658976.74</v>
      </c>
      <c r="G119" s="89">
        <v>670431.06000000017</v>
      </c>
      <c r="H119" s="89">
        <v>662486.68000000005</v>
      </c>
      <c r="I119" s="89">
        <v>844678.60000000009</v>
      </c>
      <c r="J119" s="89">
        <v>876682.42999999993</v>
      </c>
      <c r="K119" s="89">
        <v>832441.66</v>
      </c>
      <c r="L119" s="89">
        <v>868144.4</v>
      </c>
      <c r="M119" s="89">
        <v>893364.38000000012</v>
      </c>
      <c r="N119" s="869">
        <v>815180.80999999982</v>
      </c>
      <c r="O119" s="89">
        <v>797814.04999999981</v>
      </c>
      <c r="P119" s="89">
        <v>643325.39</v>
      </c>
      <c r="Q119" s="89">
        <f t="shared" si="86"/>
        <v>377001.74</v>
      </c>
      <c r="R119" s="89">
        <f t="shared" si="86"/>
        <v>548291.11999999988</v>
      </c>
      <c r="S119" s="89">
        <f t="shared" si="87"/>
        <v>565224.94000000006</v>
      </c>
      <c r="T119" s="89">
        <f t="shared" si="87"/>
        <v>629018.93000000017</v>
      </c>
      <c r="U119" s="93">
        <f t="shared" si="88"/>
        <v>644357.69000000006</v>
      </c>
      <c r="V119" s="93">
        <f t="shared" si="88"/>
        <v>731260.84999999986</v>
      </c>
      <c r="W119" s="93">
        <f t="shared" ref="W119:AE119" si="143">W98-W105</f>
        <v>790214.49</v>
      </c>
      <c r="X119" s="93">
        <f t="shared" si="143"/>
        <v>858795.58000000031</v>
      </c>
      <c r="Y119" s="725">
        <f t="shared" si="143"/>
        <v>873504.95000000065</v>
      </c>
      <c r="Z119" s="93">
        <f t="shared" si="143"/>
        <v>745762.04999999981</v>
      </c>
      <c r="AA119" s="93">
        <f t="shared" si="143"/>
        <v>646905.77000000025</v>
      </c>
      <c r="AB119" s="93">
        <f t="shared" si="143"/>
        <v>682529.58999999985</v>
      </c>
      <c r="AC119" s="93">
        <f t="shared" si="143"/>
        <v>664128.59000000008</v>
      </c>
      <c r="AD119" s="93">
        <f t="shared" si="143"/>
        <v>587875.43999999983</v>
      </c>
      <c r="AE119" s="93">
        <f t="shared" si="143"/>
        <v>637087.43000000017</v>
      </c>
      <c r="AF119" s="93">
        <f t="shared" ref="AF119:AG119" si="144">AF98-AF105</f>
        <v>673872.68</v>
      </c>
      <c r="AG119" s="93">
        <f t="shared" si="144"/>
        <v>761636.82999999949</v>
      </c>
      <c r="AH119" s="93">
        <f t="shared" ref="AH119:AI119" si="145">AH98-AH105</f>
        <v>831575.2899999998</v>
      </c>
      <c r="AI119" s="93">
        <f t="shared" si="145"/>
        <v>916157.2499999993</v>
      </c>
      <c r="AJ119" s="93">
        <f t="shared" ref="AJ119:AK119" si="146">AJ98-AJ105</f>
        <v>860371.02999999991</v>
      </c>
      <c r="AK119" s="725">
        <f t="shared" si="146"/>
        <v>1099470.3999999999</v>
      </c>
      <c r="AL119" s="93">
        <f t="shared" ref="AL119:AM119" si="147">AL98-AL105</f>
        <v>916582.64000000036</v>
      </c>
      <c r="AM119" s="93">
        <f t="shared" si="147"/>
        <v>742963.1800000004</v>
      </c>
      <c r="AN119" s="93">
        <f t="shared" ref="AN119" si="148">AN98-AN105</f>
        <v>659487.88000000024</v>
      </c>
      <c r="AO119" s="93">
        <f t="shared" ref="AO119:AP119" si="149">AO98-AO105</f>
        <v>654499.73999999976</v>
      </c>
      <c r="AP119" s="93">
        <f t="shared" si="149"/>
        <v>565776.60000000009</v>
      </c>
      <c r="AQ119" s="93">
        <f t="shared" ref="AQ119:AR119" si="150">AQ98-AQ105</f>
        <v>733404.45000000019</v>
      </c>
      <c r="AR119" s="93">
        <f t="shared" si="150"/>
        <v>754572.4500000003</v>
      </c>
      <c r="AS119" s="93">
        <f t="shared" ref="AS119:AT119" si="151">AS98-AS105</f>
        <v>599543.00999999989</v>
      </c>
      <c r="AT119" s="93">
        <f t="shared" si="151"/>
        <v>627544.04</v>
      </c>
      <c r="AU119" s="93">
        <f t="shared" ref="AU119:AV119" si="152">AU98-AU105</f>
        <v>867448.16999999911</v>
      </c>
      <c r="AV119" s="93">
        <f t="shared" si="152"/>
        <v>794129.96999999986</v>
      </c>
      <c r="AW119" s="696">
        <f t="shared" ref="AW119:AX119" si="153">AW98-AW105</f>
        <v>1087470.3200000017</v>
      </c>
      <c r="AX119" s="692">
        <f t="shared" si="153"/>
        <v>977822.65000000037</v>
      </c>
      <c r="AY119" s="692">
        <f t="shared" ref="AY119:AZ119" si="154">AY98-AY105</f>
        <v>535421.94999999984</v>
      </c>
      <c r="AZ119" s="692">
        <f t="shared" si="154"/>
        <v>498805.93000000011</v>
      </c>
      <c r="BA119" s="692">
        <f t="shared" ref="BA119:BB119" si="155">BA98-BA105</f>
        <v>639876.37000000058</v>
      </c>
      <c r="BB119" s="692">
        <f t="shared" si="155"/>
        <v>628715.23</v>
      </c>
      <c r="BC119" s="692">
        <f t="shared" ref="BC119:BD119" si="156">BC98-BC105</f>
        <v>654267.49000000022</v>
      </c>
      <c r="BD119" s="692">
        <f t="shared" si="156"/>
        <v>615475.89999999967</v>
      </c>
      <c r="BE119" s="692">
        <f t="shared" ref="BE119:BF119" si="157">BE98-BE105</f>
        <v>787075.06999999983</v>
      </c>
      <c r="BF119" s="692">
        <f t="shared" si="157"/>
        <v>861401.25000000116</v>
      </c>
      <c r="BG119" s="692">
        <f t="shared" ref="BG119:BH119" si="158">BG98-BG105</f>
        <v>842657.04999999981</v>
      </c>
      <c r="BH119" s="691">
        <f t="shared" si="158"/>
        <v>1044028.2600000016</v>
      </c>
      <c r="BI119" s="692">
        <f t="shared" ref="BI119:BJ119" si="159">BI98-BI105</f>
        <v>764429.05</v>
      </c>
      <c r="BJ119" s="692">
        <f t="shared" si="159"/>
        <v>996319.46999999962</v>
      </c>
      <c r="BK119" s="692">
        <f t="shared" ref="BK119:BM119" si="160">BK98-BK105</f>
        <v>849214.06000000122</v>
      </c>
      <c r="BL119" s="692">
        <v>752581.21999999974</v>
      </c>
      <c r="BM119" s="692">
        <f t="shared" si="160"/>
        <v>698318.33999999962</v>
      </c>
      <c r="BN119" s="692">
        <v>-147189.44</v>
      </c>
      <c r="BO119" s="692">
        <v>681377.21</v>
      </c>
      <c r="BP119" s="692">
        <v>879739.73</v>
      </c>
      <c r="BQ119" s="692">
        <v>1183961.5900000001</v>
      </c>
      <c r="BR119" s="224">
        <v>654418.34</v>
      </c>
      <c r="BS119" s="224"/>
      <c r="BT119" s="224"/>
      <c r="BU119" s="127">
        <f t="shared" si="85"/>
        <v>-22857.869999999995</v>
      </c>
      <c r="BV119" s="35">
        <f t="shared" si="85"/>
        <v>-80459.030000000028</v>
      </c>
      <c r="BW119" s="35">
        <f t="shared" si="85"/>
        <v>-316654.04000000004</v>
      </c>
      <c r="BX119" s="35">
        <f t="shared" si="85"/>
        <v>-110685.62000000011</v>
      </c>
      <c r="BY119" s="35">
        <f t="shared" si="85"/>
        <v>-105206.12000000011</v>
      </c>
      <c r="BZ119" s="35">
        <f t="shared" si="85"/>
        <v>-33467.749999999884</v>
      </c>
      <c r="CA119" s="35">
        <f t="shared" si="85"/>
        <v>-200320.91000000003</v>
      </c>
      <c r="CB119" s="35">
        <f t="shared" si="85"/>
        <v>-145421.58000000007</v>
      </c>
      <c r="CC119" s="35">
        <f t="shared" si="85"/>
        <v>-42227.170000000042</v>
      </c>
      <c r="CD119" s="48">
        <f t="shared" si="85"/>
        <v>-9348.8199999997159</v>
      </c>
    </row>
    <row r="120" spans="1:82" ht="15.75" thickBot="1" x14ac:dyDescent="0.3">
      <c r="A120" s="4"/>
      <c r="B120" s="80" t="s">
        <v>46</v>
      </c>
      <c r="C120" s="850">
        <v>-14473824.229996743</v>
      </c>
      <c r="D120" s="107">
        <v>-37907329.259997472</v>
      </c>
      <c r="E120" s="107">
        <v>-30097691.599997431</v>
      </c>
      <c r="F120" s="107">
        <v>32554650.210001584</v>
      </c>
      <c r="G120" s="107">
        <v>37467636.370000079</v>
      </c>
      <c r="H120" s="107">
        <v>7389668.0800008252</v>
      </c>
      <c r="I120" s="107">
        <v>-23513145.659999318</v>
      </c>
      <c r="J120" s="107">
        <v>-54525896.049999334</v>
      </c>
      <c r="K120" s="107">
        <v>3788723.0600002743</v>
      </c>
      <c r="L120" s="107">
        <v>13059021.270000705</v>
      </c>
      <c r="M120" s="107">
        <v>-13931438.279999116</v>
      </c>
      <c r="N120" s="882">
        <v>11975972.600000454</v>
      </c>
      <c r="O120" s="107">
        <v>-4435403.1799994679</v>
      </c>
      <c r="P120" s="107">
        <v>-10078614.729999438</v>
      </c>
      <c r="Q120" s="107">
        <f t="shared" si="86"/>
        <v>-80736484.849999964</v>
      </c>
      <c r="R120" s="107">
        <f t="shared" si="86"/>
        <v>13583996.670000613</v>
      </c>
      <c r="S120" s="107">
        <f t="shared" si="87"/>
        <v>46880580.109999478</v>
      </c>
      <c r="T120" s="107">
        <f t="shared" si="87"/>
        <v>31410889.420000374</v>
      </c>
      <c r="U120" s="658">
        <f t="shared" si="88"/>
        <v>-35791457.029999435</v>
      </c>
      <c r="V120" s="658">
        <f t="shared" si="88"/>
        <v>-1881395.8300004005</v>
      </c>
      <c r="W120" s="883">
        <f t="shared" ref="W120:AE120" si="161">W99-W106</f>
        <v>6680132.199999392</v>
      </c>
      <c r="X120" s="658">
        <f t="shared" si="161"/>
        <v>-8335319.800000608</v>
      </c>
      <c r="Y120" s="850">
        <f t="shared" si="161"/>
        <v>30564367.489999533</v>
      </c>
      <c r="Z120" s="658">
        <f t="shared" si="161"/>
        <v>21667914.019998372</v>
      </c>
      <c r="AA120" s="658">
        <f t="shared" si="161"/>
        <v>-64713835.680001199</v>
      </c>
      <c r="AB120" s="658">
        <f t="shared" si="161"/>
        <v>-11924913.979999632</v>
      </c>
      <c r="AC120" s="658">
        <f t="shared" si="161"/>
        <v>1087671.3499989808</v>
      </c>
      <c r="AD120" s="658">
        <f t="shared" si="161"/>
        <v>34175755.469999731</v>
      </c>
      <c r="AE120" s="658">
        <f t="shared" si="161"/>
        <v>41381651.799998462</v>
      </c>
      <c r="AF120" s="658">
        <f t="shared" ref="AF120:AG120" si="162">AF99-AF106</f>
        <v>-15911078.530002236</v>
      </c>
      <c r="AG120" s="658">
        <f t="shared" si="162"/>
        <v>12655306.420000792</v>
      </c>
      <c r="AH120" s="658">
        <f t="shared" ref="AH120:AI120" si="163">AH99-AH106</f>
        <v>-61312165.620000839</v>
      </c>
      <c r="AI120" s="658">
        <f t="shared" si="163"/>
        <v>-14064666.70000121</v>
      </c>
      <c r="AJ120" s="658">
        <f t="shared" ref="AJ120:AK120" si="164">AJ99-AJ106</f>
        <v>-16460446.419999599</v>
      </c>
      <c r="AK120" s="850">
        <f t="shared" si="164"/>
        <v>41545660.490001321</v>
      </c>
      <c r="AL120" s="658">
        <f t="shared" ref="AL120:AM120" si="165">AL99-AL106</f>
        <v>49584537.200003624</v>
      </c>
      <c r="AM120" s="658">
        <f t="shared" si="165"/>
        <v>-52047010.849999011</v>
      </c>
      <c r="AN120" s="658">
        <f t="shared" ref="AN120" si="166">AN99-AN106</f>
        <v>-33805891.899998307</v>
      </c>
      <c r="AO120" s="658">
        <f t="shared" ref="AO120:AP120" si="167">AO99-AO106</f>
        <v>-21907606.709998339</v>
      </c>
      <c r="AP120" s="658">
        <f t="shared" si="167"/>
        <v>20295041.490001798</v>
      </c>
      <c r="AQ120" s="658">
        <f t="shared" ref="AQ120:AR120" si="168">AQ99-AQ106</f>
        <v>81498127.070003092</v>
      </c>
      <c r="AR120" s="658">
        <f t="shared" si="168"/>
        <v>23332319.009995222</v>
      </c>
      <c r="AS120" s="658">
        <f t="shared" ref="AS120:AT120" si="169">AS99-AS106</f>
        <v>-90928163.629999757</v>
      </c>
      <c r="AT120" s="658">
        <f t="shared" si="169"/>
        <v>-40432122.579991639</v>
      </c>
      <c r="AU120" s="658">
        <f t="shared" ref="AU120:AV120" si="170">AU99-AU106</f>
        <v>-5076976.0999978185</v>
      </c>
      <c r="AV120" s="658">
        <f t="shared" si="170"/>
        <v>20712665.380001187</v>
      </c>
      <c r="AW120" s="274">
        <f t="shared" ref="AW120:AX120" si="171">AW99-AW106</f>
        <v>54725294.680007994</v>
      </c>
      <c r="AX120" s="275">
        <f t="shared" si="171"/>
        <v>35459139.690007567</v>
      </c>
      <c r="AY120" s="275">
        <f t="shared" ref="AY120:AZ120" si="172">AY99-AY106</f>
        <v>-49412779.679991663</v>
      </c>
      <c r="AZ120" s="275">
        <f t="shared" si="172"/>
        <v>-12697438.339996874</v>
      </c>
      <c r="BA120" s="275">
        <f t="shared" ref="BA120:BB120" si="173">BA99-BA106</f>
        <v>-45912468.199993312</v>
      </c>
      <c r="BB120" s="275">
        <f t="shared" si="173"/>
        <v>-9936572.8399938345</v>
      </c>
      <c r="BC120" s="275">
        <f t="shared" ref="BC120:BD120" si="174">BC99-BC106</f>
        <v>65959532.450009048</v>
      </c>
      <c r="BD120" s="275">
        <f t="shared" si="174"/>
        <v>-6043597.5899909139</v>
      </c>
      <c r="BE120" s="275">
        <f t="shared" ref="BE120:BF120" si="175">BE99-BE106</f>
        <v>1737490.3000109792</v>
      </c>
      <c r="BF120" s="275">
        <f t="shared" si="175"/>
        <v>-61598461.909991145</v>
      </c>
      <c r="BG120" s="275">
        <f t="shared" ref="BG120:BH120" si="176">BG99-BG106</f>
        <v>28265748.890010893</v>
      </c>
      <c r="BH120" s="660">
        <f t="shared" si="176"/>
        <v>31982164.420010746</v>
      </c>
      <c r="BI120" s="275">
        <f t="shared" ref="BI120:BJ120" si="177">BI99-BI106</f>
        <v>38559602.070004642</v>
      </c>
      <c r="BJ120" s="275">
        <f t="shared" si="177"/>
        <v>36160573.620000005</v>
      </c>
      <c r="BK120" s="275">
        <f t="shared" ref="BK120:BM120" si="178">BK99-BK106</f>
        <v>-25380256.329998851</v>
      </c>
      <c r="BL120" s="275">
        <v>-23294501.799997985</v>
      </c>
      <c r="BM120" s="275">
        <f t="shared" si="178"/>
        <v>20883378.169998348</v>
      </c>
      <c r="BN120" s="275">
        <v>144604841</v>
      </c>
      <c r="BO120" s="275">
        <v>309701872.26999998</v>
      </c>
      <c r="BP120" s="275">
        <v>248201385.04999998</v>
      </c>
      <c r="BQ120" s="275">
        <v>121429763.16000001</v>
      </c>
      <c r="BR120" s="220">
        <v>83370803.239999995</v>
      </c>
      <c r="BS120" s="220"/>
      <c r="BT120" s="220"/>
      <c r="BU120" s="128">
        <f t="shared" si="85"/>
        <v>10038421.049997274</v>
      </c>
      <c r="BV120" s="34">
        <f t="shared" si="85"/>
        <v>27828714.529998034</v>
      </c>
      <c r="BW120" s="34">
        <f t="shared" si="85"/>
        <v>-50638793.250002533</v>
      </c>
      <c r="BX120" s="34">
        <f t="shared" si="85"/>
        <v>-18970653.540000971</v>
      </c>
      <c r="BY120" s="34">
        <f t="shared" si="85"/>
        <v>9412943.7399993986</v>
      </c>
      <c r="BZ120" s="34">
        <f t="shared" si="85"/>
        <v>24021221.339999549</v>
      </c>
      <c r="CA120" s="34">
        <f t="shared" si="85"/>
        <v>-12278311.370000117</v>
      </c>
      <c r="CB120" s="34">
        <f t="shared" si="85"/>
        <v>52644500.219998933</v>
      </c>
      <c r="CC120" s="34">
        <f t="shared" si="85"/>
        <v>2891409.1399991177</v>
      </c>
      <c r="CD120" s="47">
        <f t="shared" si="85"/>
        <v>-21394341.070001312</v>
      </c>
    </row>
    <row r="121" spans="1:82" x14ac:dyDescent="0.25">
      <c r="A121" s="4">
        <v>17</v>
      </c>
      <c r="B121" s="51" t="s">
        <v>20</v>
      </c>
      <c r="C121" s="771"/>
      <c r="D121" s="772"/>
      <c r="E121" s="772"/>
      <c r="F121" s="773"/>
      <c r="G121" s="772"/>
      <c r="H121" s="772"/>
      <c r="I121" s="772"/>
      <c r="J121" s="772"/>
      <c r="K121" s="772"/>
      <c r="L121" s="772"/>
      <c r="M121" s="772"/>
      <c r="N121" s="884"/>
      <c r="O121" s="771"/>
      <c r="P121" s="772"/>
      <c r="Q121" s="772"/>
      <c r="R121" s="772"/>
      <c r="S121" s="772"/>
      <c r="T121" s="772"/>
      <c r="U121" s="618"/>
      <c r="V121" s="878"/>
      <c r="W121" s="878"/>
      <c r="X121" s="878"/>
      <c r="Y121" s="775"/>
      <c r="Z121" s="878"/>
      <c r="AA121" s="619"/>
      <c r="AB121" s="619"/>
      <c r="AC121" s="619"/>
      <c r="AD121" s="619"/>
      <c r="AE121" s="619"/>
      <c r="AF121" s="619"/>
      <c r="AG121" s="619"/>
      <c r="AH121" s="619"/>
      <c r="AI121" s="619"/>
      <c r="AJ121" s="619"/>
      <c r="AK121" s="775"/>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774"/>
      <c r="BI121" s="619"/>
      <c r="BJ121" s="619"/>
      <c r="BK121" s="619"/>
      <c r="BL121" s="619"/>
      <c r="BM121" s="619"/>
      <c r="BN121" s="619"/>
      <c r="BO121" s="619"/>
      <c r="BP121" s="619"/>
      <c r="BQ121" s="619"/>
      <c r="BR121" s="181"/>
      <c r="BS121" s="181"/>
      <c r="BT121" s="181"/>
      <c r="BU121" s="172"/>
      <c r="BV121" s="29"/>
      <c r="BW121" s="30"/>
      <c r="BX121" s="30"/>
      <c r="BY121" s="30"/>
      <c r="BZ121" s="30"/>
      <c r="CA121" s="30"/>
      <c r="CB121" s="30"/>
      <c r="CC121" s="30"/>
      <c r="CD121" s="173"/>
    </row>
    <row r="122" spans="1:82" x14ac:dyDescent="0.25">
      <c r="A122" s="4"/>
      <c r="B122" s="61" t="s">
        <v>41</v>
      </c>
      <c r="C122" s="124">
        <v>0</v>
      </c>
      <c r="D122" s="60">
        <v>0</v>
      </c>
      <c r="E122" s="60">
        <v>0</v>
      </c>
      <c r="F122" s="60">
        <v>0</v>
      </c>
      <c r="G122" s="60">
        <v>0</v>
      </c>
      <c r="H122" s="60">
        <v>0</v>
      </c>
      <c r="I122" s="60">
        <v>0</v>
      </c>
      <c r="J122" s="60">
        <v>0</v>
      </c>
      <c r="K122" s="60">
        <v>0</v>
      </c>
      <c r="L122" s="60">
        <v>0</v>
      </c>
      <c r="M122" s="60">
        <v>0</v>
      </c>
      <c r="N122" s="125">
        <v>0</v>
      </c>
      <c r="O122" s="124">
        <v>0</v>
      </c>
      <c r="P122" s="60">
        <v>0</v>
      </c>
      <c r="Q122" s="126">
        <v>0</v>
      </c>
      <c r="R122" s="60">
        <v>0</v>
      </c>
      <c r="S122" s="126">
        <v>0</v>
      </c>
      <c r="T122" s="60">
        <v>0</v>
      </c>
      <c r="U122" s="186"/>
      <c r="V122" s="186"/>
      <c r="W122" s="186"/>
      <c r="X122" s="186"/>
      <c r="Y122" s="269"/>
      <c r="Z122" s="186"/>
      <c r="AA122" s="186"/>
      <c r="AB122" s="186"/>
      <c r="AC122" s="186"/>
      <c r="AD122" s="186"/>
      <c r="AE122" s="186"/>
      <c r="AF122" s="186"/>
      <c r="AG122" s="186"/>
      <c r="AH122" s="186"/>
      <c r="AI122" s="186"/>
      <c r="AJ122" s="186"/>
      <c r="AK122" s="269"/>
      <c r="AL122" s="186"/>
      <c r="AM122" s="186"/>
      <c r="AN122" s="186"/>
      <c r="AO122" s="186"/>
      <c r="AP122" s="186"/>
      <c r="AQ122" s="186"/>
      <c r="AR122" s="186"/>
      <c r="AS122" s="186"/>
      <c r="AT122" s="186"/>
      <c r="AU122" s="186"/>
      <c r="AV122" s="186"/>
      <c r="AW122" s="269"/>
      <c r="AX122" s="186"/>
      <c r="AY122" s="186"/>
      <c r="AZ122" s="186"/>
      <c r="BA122" s="186"/>
      <c r="BB122" s="186"/>
      <c r="BC122" s="186"/>
      <c r="BD122" s="186"/>
      <c r="BE122" s="186"/>
      <c r="BF122" s="186"/>
      <c r="BG122" s="186"/>
      <c r="BH122" s="125"/>
      <c r="BI122" s="186"/>
      <c r="BJ122" s="186"/>
      <c r="BK122" s="186"/>
      <c r="BL122" s="186"/>
      <c r="BM122" s="186"/>
      <c r="BN122" s="186"/>
      <c r="BO122" s="186"/>
      <c r="BP122" s="186"/>
      <c r="BQ122" s="186"/>
      <c r="BR122" s="156"/>
      <c r="BS122" s="156"/>
      <c r="BT122" s="156"/>
      <c r="BU122" s="53">
        <f t="shared" ref="BU122:CD127" si="179">O122-C122</f>
        <v>0</v>
      </c>
      <c r="BV122" s="26">
        <f t="shared" si="179"/>
        <v>0</v>
      </c>
      <c r="BW122" s="26">
        <f t="shared" si="179"/>
        <v>0</v>
      </c>
      <c r="BX122" s="26">
        <f t="shared" si="179"/>
        <v>0</v>
      </c>
      <c r="BY122" s="26">
        <f t="shared" si="179"/>
        <v>0</v>
      </c>
      <c r="BZ122" s="26">
        <f t="shared" si="179"/>
        <v>0</v>
      </c>
      <c r="CA122" s="26">
        <f t="shared" si="179"/>
        <v>0</v>
      </c>
      <c r="CB122" s="26">
        <f t="shared" si="179"/>
        <v>0</v>
      </c>
      <c r="CC122" s="26">
        <f t="shared" si="179"/>
        <v>0</v>
      </c>
      <c r="CD122" s="54">
        <f t="shared" si="179"/>
        <v>0</v>
      </c>
    </row>
    <row r="123" spans="1:82" x14ac:dyDescent="0.25">
      <c r="A123" s="4"/>
      <c r="B123" s="61" t="s">
        <v>42</v>
      </c>
      <c r="C123" s="124">
        <v>3478</v>
      </c>
      <c r="D123" s="60">
        <v>3542</v>
      </c>
      <c r="E123" s="60">
        <v>5849</v>
      </c>
      <c r="F123" s="60">
        <v>7477</v>
      </c>
      <c r="G123" s="60">
        <v>7340</v>
      </c>
      <c r="H123" s="60">
        <v>6622</v>
      </c>
      <c r="I123" s="60">
        <v>6203</v>
      </c>
      <c r="J123" s="60">
        <v>5752</v>
      </c>
      <c r="K123" s="60">
        <v>5452</v>
      </c>
      <c r="L123" s="60">
        <v>4845</v>
      </c>
      <c r="M123" s="60">
        <v>3784</v>
      </c>
      <c r="N123" s="125">
        <v>3056</v>
      </c>
      <c r="O123" s="124">
        <v>2753</v>
      </c>
      <c r="P123" s="60">
        <v>2575</v>
      </c>
      <c r="Q123" s="126">
        <v>2683</v>
      </c>
      <c r="R123" s="60">
        <v>3121</v>
      </c>
      <c r="S123" s="126">
        <v>3330</v>
      </c>
      <c r="T123" s="60">
        <v>3816</v>
      </c>
      <c r="U123" s="186">
        <v>4074</v>
      </c>
      <c r="V123" s="186">
        <v>4301</v>
      </c>
      <c r="W123" s="186">
        <v>4553</v>
      </c>
      <c r="X123" s="186">
        <v>4258</v>
      </c>
      <c r="Y123" s="269">
        <v>4080</v>
      </c>
      <c r="Z123" s="186">
        <v>4155</v>
      </c>
      <c r="AA123" s="186">
        <v>4314</v>
      </c>
      <c r="AB123" s="186">
        <v>5431</v>
      </c>
      <c r="AC123" s="186">
        <v>6762</v>
      </c>
      <c r="AD123" s="186">
        <v>8433</v>
      </c>
      <c r="AE123" s="186">
        <v>8668</v>
      </c>
      <c r="AF123" s="186">
        <v>9884</v>
      </c>
      <c r="AG123" s="186">
        <v>10125</v>
      </c>
      <c r="AH123" s="186">
        <v>9217</v>
      </c>
      <c r="AI123" s="186">
        <v>8379</v>
      </c>
      <c r="AJ123" s="186">
        <v>7495</v>
      </c>
      <c r="AK123" s="269">
        <v>15691</v>
      </c>
      <c r="AL123" s="186">
        <v>14523</v>
      </c>
      <c r="AM123" s="186">
        <v>6645</v>
      </c>
      <c r="AN123" s="186">
        <v>7239</v>
      </c>
      <c r="AO123" s="186">
        <v>7299</v>
      </c>
      <c r="AP123" s="186">
        <v>7662</v>
      </c>
      <c r="AQ123" s="186">
        <v>7594</v>
      </c>
      <c r="AR123" s="186">
        <v>7236</v>
      </c>
      <c r="AS123" s="186">
        <v>7020</v>
      </c>
      <c r="AT123" s="186">
        <v>6790</v>
      </c>
      <c r="AU123" s="186">
        <v>6270</v>
      </c>
      <c r="AV123" s="186">
        <v>4927</v>
      </c>
      <c r="AW123" s="269">
        <v>12698</v>
      </c>
      <c r="AX123" s="186">
        <v>18922</v>
      </c>
      <c r="AY123" s="186">
        <v>18152</v>
      </c>
      <c r="AZ123" s="186">
        <v>10420</v>
      </c>
      <c r="BA123" s="186">
        <v>10390</v>
      </c>
      <c r="BB123" s="186">
        <v>9733</v>
      </c>
      <c r="BC123" s="186">
        <v>9289</v>
      </c>
      <c r="BD123" s="186">
        <v>8916</v>
      </c>
      <c r="BE123" s="186">
        <v>8672</v>
      </c>
      <c r="BF123" s="186">
        <v>8268</v>
      </c>
      <c r="BG123" s="186">
        <v>7609</v>
      </c>
      <c r="BH123" s="125">
        <v>6144</v>
      </c>
      <c r="BI123" s="186">
        <v>4473</v>
      </c>
      <c r="BJ123" s="186">
        <v>3594</v>
      </c>
      <c r="BK123" s="186">
        <v>3231</v>
      </c>
      <c r="BL123" s="186">
        <v>6123</v>
      </c>
      <c r="BM123" s="186">
        <v>7222</v>
      </c>
      <c r="BN123" s="186">
        <v>8212</v>
      </c>
      <c r="BO123" s="186">
        <v>8456</v>
      </c>
      <c r="BP123" s="186">
        <v>7345</v>
      </c>
      <c r="BQ123" s="186">
        <v>7097</v>
      </c>
      <c r="BR123" s="156">
        <v>7620</v>
      </c>
      <c r="BS123" s="156"/>
      <c r="BT123" s="156"/>
      <c r="BU123" s="53">
        <f t="shared" si="179"/>
        <v>-725</v>
      </c>
      <c r="BV123" s="26">
        <f t="shared" si="179"/>
        <v>-967</v>
      </c>
      <c r="BW123" s="26">
        <f t="shared" si="179"/>
        <v>-3166</v>
      </c>
      <c r="BX123" s="26">
        <f t="shared" si="179"/>
        <v>-4356</v>
      </c>
      <c r="BY123" s="26">
        <f t="shared" si="179"/>
        <v>-4010</v>
      </c>
      <c r="BZ123" s="26">
        <f t="shared" si="179"/>
        <v>-2806</v>
      </c>
      <c r="CA123" s="26">
        <f t="shared" si="179"/>
        <v>-2129</v>
      </c>
      <c r="CB123" s="26">
        <f t="shared" si="179"/>
        <v>-1451</v>
      </c>
      <c r="CC123" s="26">
        <f t="shared" si="179"/>
        <v>-899</v>
      </c>
      <c r="CD123" s="54">
        <f t="shared" si="179"/>
        <v>-587</v>
      </c>
    </row>
    <row r="124" spans="1:82" x14ac:dyDescent="0.25">
      <c r="A124" s="4"/>
      <c r="B124" s="61" t="s">
        <v>43</v>
      </c>
      <c r="C124" s="124">
        <v>0</v>
      </c>
      <c r="D124" s="60">
        <v>0</v>
      </c>
      <c r="E124" s="60">
        <v>0</v>
      </c>
      <c r="F124" s="60">
        <v>0</v>
      </c>
      <c r="G124" s="60">
        <v>0</v>
      </c>
      <c r="H124" s="60">
        <v>0</v>
      </c>
      <c r="I124" s="60">
        <v>0</v>
      </c>
      <c r="J124" s="60">
        <v>0</v>
      </c>
      <c r="K124" s="60">
        <v>0</v>
      </c>
      <c r="L124" s="60">
        <v>0</v>
      </c>
      <c r="M124" s="60">
        <v>0</v>
      </c>
      <c r="N124" s="125">
        <v>0</v>
      </c>
      <c r="O124" s="124">
        <v>0</v>
      </c>
      <c r="P124" s="60">
        <v>0</v>
      </c>
      <c r="Q124" s="126">
        <v>0</v>
      </c>
      <c r="R124" s="60">
        <v>0</v>
      </c>
      <c r="S124" s="126">
        <v>0</v>
      </c>
      <c r="T124" s="60">
        <v>0</v>
      </c>
      <c r="U124" s="186"/>
      <c r="V124" s="186"/>
      <c r="W124" s="186"/>
      <c r="X124" s="125"/>
      <c r="Y124" s="186"/>
      <c r="Z124" s="186"/>
      <c r="AA124" s="186"/>
      <c r="AB124" s="186"/>
      <c r="AC124" s="186"/>
      <c r="AD124" s="186"/>
      <c r="AE124" s="186"/>
      <c r="AF124" s="186"/>
      <c r="AG124" s="186"/>
      <c r="AH124" s="186"/>
      <c r="AI124" s="186"/>
      <c r="AJ124" s="186"/>
      <c r="AK124" s="269"/>
      <c r="AL124" s="186"/>
      <c r="AM124" s="186"/>
      <c r="AN124" s="186"/>
      <c r="AO124" s="186"/>
      <c r="AP124" s="186"/>
      <c r="AQ124" s="186"/>
      <c r="AR124" s="186"/>
      <c r="AS124" s="186"/>
      <c r="AT124" s="186"/>
      <c r="AU124" s="186"/>
      <c r="AV124" s="186"/>
      <c r="AW124" s="269"/>
      <c r="AX124" s="186"/>
      <c r="AY124" s="186"/>
      <c r="AZ124" s="186"/>
      <c r="BA124" s="186"/>
      <c r="BB124" s="186"/>
      <c r="BC124" s="186"/>
      <c r="BD124" s="186"/>
      <c r="BE124" s="186"/>
      <c r="BF124" s="186"/>
      <c r="BG124" s="186"/>
      <c r="BH124" s="125"/>
      <c r="BI124" s="186"/>
      <c r="BJ124" s="186"/>
      <c r="BK124" s="186"/>
      <c r="BL124" s="186"/>
      <c r="BM124" s="186"/>
      <c r="BN124" s="186"/>
      <c r="BO124" s="186"/>
      <c r="BP124" s="186"/>
      <c r="BQ124" s="186"/>
      <c r="BR124" s="156"/>
      <c r="BS124" s="156"/>
      <c r="BT124" s="156"/>
      <c r="BU124" s="53">
        <f t="shared" si="179"/>
        <v>0</v>
      </c>
      <c r="BV124" s="26">
        <f t="shared" si="179"/>
        <v>0</v>
      </c>
      <c r="BW124" s="26">
        <f t="shared" si="179"/>
        <v>0</v>
      </c>
      <c r="BX124" s="26">
        <f t="shared" si="179"/>
        <v>0</v>
      </c>
      <c r="BY124" s="26">
        <f t="shared" si="179"/>
        <v>0</v>
      </c>
      <c r="BZ124" s="26">
        <f t="shared" si="179"/>
        <v>0</v>
      </c>
      <c r="CA124" s="26">
        <f t="shared" si="179"/>
        <v>0</v>
      </c>
      <c r="CB124" s="26">
        <f t="shared" si="179"/>
        <v>0</v>
      </c>
      <c r="CC124" s="26">
        <f t="shared" si="179"/>
        <v>0</v>
      </c>
      <c r="CD124" s="54">
        <f t="shared" si="179"/>
        <v>0</v>
      </c>
    </row>
    <row r="125" spans="1:82" x14ac:dyDescent="0.25">
      <c r="A125" s="4"/>
      <c r="B125" s="61" t="s">
        <v>44</v>
      </c>
      <c r="C125" s="124">
        <v>0</v>
      </c>
      <c r="D125" s="60">
        <v>0</v>
      </c>
      <c r="E125" s="60">
        <v>0</v>
      </c>
      <c r="F125" s="60">
        <v>0</v>
      </c>
      <c r="G125" s="60">
        <v>0</v>
      </c>
      <c r="H125" s="60">
        <v>0</v>
      </c>
      <c r="I125" s="60">
        <v>0</v>
      </c>
      <c r="J125" s="60">
        <v>0</v>
      </c>
      <c r="K125" s="60">
        <v>0</v>
      </c>
      <c r="L125" s="60">
        <v>0</v>
      </c>
      <c r="M125" s="60">
        <v>0</v>
      </c>
      <c r="N125" s="125">
        <v>0</v>
      </c>
      <c r="O125" s="124">
        <v>0</v>
      </c>
      <c r="P125" s="60">
        <v>0</v>
      </c>
      <c r="Q125" s="126">
        <v>0</v>
      </c>
      <c r="R125" s="60">
        <v>0</v>
      </c>
      <c r="S125" s="126">
        <v>0</v>
      </c>
      <c r="T125" s="60">
        <v>0</v>
      </c>
      <c r="U125" s="186"/>
      <c r="V125" s="186"/>
      <c r="W125" s="186"/>
      <c r="X125" s="125"/>
      <c r="Y125" s="186"/>
      <c r="Z125" s="186"/>
      <c r="AA125" s="186"/>
      <c r="AB125" s="186"/>
      <c r="AC125" s="186"/>
      <c r="AD125" s="186"/>
      <c r="AE125" s="186"/>
      <c r="AF125" s="186"/>
      <c r="AG125" s="186"/>
      <c r="AH125" s="186"/>
      <c r="AI125" s="186"/>
      <c r="AJ125" s="186"/>
      <c r="AK125" s="269"/>
      <c r="AL125" s="186"/>
      <c r="AM125" s="186"/>
      <c r="AN125" s="186"/>
      <c r="AO125" s="186"/>
      <c r="AP125" s="186"/>
      <c r="AQ125" s="186"/>
      <c r="AR125" s="186"/>
      <c r="AS125" s="186"/>
      <c r="AT125" s="186"/>
      <c r="AU125" s="186"/>
      <c r="AV125" s="186"/>
      <c r="AW125" s="269"/>
      <c r="AX125" s="186"/>
      <c r="AY125" s="186"/>
      <c r="AZ125" s="186"/>
      <c r="BA125" s="186"/>
      <c r="BB125" s="186"/>
      <c r="BC125" s="186"/>
      <c r="BD125" s="186"/>
      <c r="BE125" s="186"/>
      <c r="BF125" s="186"/>
      <c r="BG125" s="186"/>
      <c r="BH125" s="125"/>
      <c r="BI125" s="186"/>
      <c r="BJ125" s="186"/>
      <c r="BK125" s="186"/>
      <c r="BL125" s="186"/>
      <c r="BM125" s="186"/>
      <c r="BN125" s="186"/>
      <c r="BO125" s="186"/>
      <c r="BP125" s="186"/>
      <c r="BQ125" s="186"/>
      <c r="BR125" s="156"/>
      <c r="BS125" s="156"/>
      <c r="BT125" s="156"/>
      <c r="BU125" s="53">
        <f t="shared" si="179"/>
        <v>0</v>
      </c>
      <c r="BV125" s="26">
        <f t="shared" si="179"/>
        <v>0</v>
      </c>
      <c r="BW125" s="26">
        <f t="shared" si="179"/>
        <v>0</v>
      </c>
      <c r="BX125" s="26">
        <f t="shared" si="179"/>
        <v>0</v>
      </c>
      <c r="BY125" s="26">
        <f t="shared" si="179"/>
        <v>0</v>
      </c>
      <c r="BZ125" s="26">
        <f t="shared" si="179"/>
        <v>0</v>
      </c>
      <c r="CA125" s="26">
        <f t="shared" si="179"/>
        <v>0</v>
      </c>
      <c r="CB125" s="26">
        <f t="shared" si="179"/>
        <v>0</v>
      </c>
      <c r="CC125" s="26">
        <f t="shared" si="179"/>
        <v>0</v>
      </c>
      <c r="CD125" s="54">
        <f t="shared" si="179"/>
        <v>0</v>
      </c>
    </row>
    <row r="126" spans="1:82" x14ac:dyDescent="0.25">
      <c r="A126" s="4"/>
      <c r="B126" s="61" t="s">
        <v>45</v>
      </c>
      <c r="C126" s="124">
        <v>0</v>
      </c>
      <c r="D126" s="60">
        <v>0</v>
      </c>
      <c r="E126" s="60">
        <v>0</v>
      </c>
      <c r="F126" s="60">
        <v>0</v>
      </c>
      <c r="G126" s="60">
        <v>0</v>
      </c>
      <c r="H126" s="60">
        <v>0</v>
      </c>
      <c r="I126" s="60">
        <v>0</v>
      </c>
      <c r="J126" s="60">
        <v>0</v>
      </c>
      <c r="K126" s="60">
        <v>0</v>
      </c>
      <c r="L126" s="60">
        <v>0</v>
      </c>
      <c r="M126" s="60">
        <v>0</v>
      </c>
      <c r="N126" s="125">
        <v>0</v>
      </c>
      <c r="O126" s="124">
        <v>0</v>
      </c>
      <c r="P126" s="60">
        <v>0</v>
      </c>
      <c r="Q126" s="126">
        <v>0</v>
      </c>
      <c r="R126" s="60">
        <v>0</v>
      </c>
      <c r="S126" s="126">
        <v>0</v>
      </c>
      <c r="T126" s="60">
        <v>0</v>
      </c>
      <c r="U126" s="186"/>
      <c r="V126" s="186"/>
      <c r="W126" s="186"/>
      <c r="X126" s="125"/>
      <c r="Y126" s="186"/>
      <c r="Z126" s="186"/>
      <c r="AA126" s="186"/>
      <c r="AB126" s="186"/>
      <c r="AC126" s="186"/>
      <c r="AD126" s="186"/>
      <c r="AE126" s="186"/>
      <c r="AF126" s="186"/>
      <c r="AG126" s="186"/>
      <c r="AH126" s="186"/>
      <c r="AI126" s="186"/>
      <c r="AJ126" s="186"/>
      <c r="AK126" s="269"/>
      <c r="AL126" s="186"/>
      <c r="AM126" s="186"/>
      <c r="AN126" s="186"/>
      <c r="AO126" s="186"/>
      <c r="AP126" s="186"/>
      <c r="AQ126" s="186"/>
      <c r="AR126" s="186"/>
      <c r="AS126" s="186"/>
      <c r="AT126" s="186"/>
      <c r="AU126" s="186"/>
      <c r="AV126" s="186"/>
      <c r="AW126" s="269"/>
      <c r="AX126" s="186"/>
      <c r="AY126" s="186"/>
      <c r="AZ126" s="186"/>
      <c r="BA126" s="186"/>
      <c r="BB126" s="186"/>
      <c r="BC126" s="186"/>
      <c r="BD126" s="186"/>
      <c r="BE126" s="186"/>
      <c r="BF126" s="186"/>
      <c r="BG126" s="186"/>
      <c r="BH126" s="125"/>
      <c r="BI126" s="186"/>
      <c r="BJ126" s="186"/>
      <c r="BK126" s="186"/>
      <c r="BL126" s="186"/>
      <c r="BM126" s="186"/>
      <c r="BN126" s="186"/>
      <c r="BO126" s="186"/>
      <c r="BP126" s="186"/>
      <c r="BQ126" s="186"/>
      <c r="BR126" s="156"/>
      <c r="BS126" s="156"/>
      <c r="BT126" s="156"/>
      <c r="BU126" s="53">
        <f t="shared" si="179"/>
        <v>0</v>
      </c>
      <c r="BV126" s="26">
        <f t="shared" si="179"/>
        <v>0</v>
      </c>
      <c r="BW126" s="26">
        <f t="shared" si="179"/>
        <v>0</v>
      </c>
      <c r="BX126" s="26">
        <f t="shared" si="179"/>
        <v>0</v>
      </c>
      <c r="BY126" s="26">
        <f t="shared" si="179"/>
        <v>0</v>
      </c>
      <c r="BZ126" s="26">
        <f t="shared" si="179"/>
        <v>0</v>
      </c>
      <c r="CA126" s="26">
        <f t="shared" si="179"/>
        <v>0</v>
      </c>
      <c r="CB126" s="26">
        <f t="shared" si="179"/>
        <v>0</v>
      </c>
      <c r="CC126" s="26">
        <f t="shared" si="179"/>
        <v>0</v>
      </c>
      <c r="CD126" s="54">
        <f t="shared" si="179"/>
        <v>0</v>
      </c>
    </row>
    <row r="127" spans="1:82" x14ac:dyDescent="0.25">
      <c r="A127" s="4"/>
      <c r="B127" s="61" t="s">
        <v>46</v>
      </c>
      <c r="C127" s="124">
        <v>3478</v>
      </c>
      <c r="D127" s="60">
        <v>3542</v>
      </c>
      <c r="E127" s="60">
        <v>5849</v>
      </c>
      <c r="F127" s="60">
        <v>7477</v>
      </c>
      <c r="G127" s="60">
        <v>7340</v>
      </c>
      <c r="H127" s="60">
        <v>6622</v>
      </c>
      <c r="I127" s="60">
        <v>6203</v>
      </c>
      <c r="J127" s="60">
        <v>5752</v>
      </c>
      <c r="K127" s="60">
        <v>5452</v>
      </c>
      <c r="L127" s="60">
        <v>4845</v>
      </c>
      <c r="M127" s="60">
        <v>3784</v>
      </c>
      <c r="N127" s="125">
        <v>3056</v>
      </c>
      <c r="O127" s="124">
        <v>2753</v>
      </c>
      <c r="P127" s="60">
        <v>2575</v>
      </c>
      <c r="Q127" s="126">
        <f>SUM(Q122:Q126)</f>
        <v>2683</v>
      </c>
      <c r="R127" s="126">
        <f>SUM(R122:R126)</f>
        <v>3121</v>
      </c>
      <c r="S127" s="126">
        <f>SUM(S122:S126)</f>
        <v>3330</v>
      </c>
      <c r="T127" s="126">
        <f>SUM(T122:T126)</f>
        <v>3816</v>
      </c>
      <c r="U127" s="186">
        <f t="shared" ref="U127:AG127" si="180">SUM(U123:U126)</f>
        <v>4074</v>
      </c>
      <c r="V127" s="186">
        <f t="shared" si="180"/>
        <v>4301</v>
      </c>
      <c r="W127" s="186">
        <f t="shared" si="180"/>
        <v>4553</v>
      </c>
      <c r="X127" s="125">
        <f t="shared" si="180"/>
        <v>4258</v>
      </c>
      <c r="Y127" s="186">
        <f t="shared" si="180"/>
        <v>4080</v>
      </c>
      <c r="Z127" s="186">
        <f t="shared" si="180"/>
        <v>4155</v>
      </c>
      <c r="AA127" s="186">
        <f t="shared" si="180"/>
        <v>4314</v>
      </c>
      <c r="AB127" s="186">
        <f t="shared" si="180"/>
        <v>5431</v>
      </c>
      <c r="AC127" s="186">
        <f t="shared" si="180"/>
        <v>6762</v>
      </c>
      <c r="AD127" s="186">
        <f t="shared" si="180"/>
        <v>8433</v>
      </c>
      <c r="AE127" s="186">
        <f t="shared" si="180"/>
        <v>8668</v>
      </c>
      <c r="AF127" s="186">
        <f t="shared" si="180"/>
        <v>9884</v>
      </c>
      <c r="AG127" s="186">
        <f t="shared" si="180"/>
        <v>10125</v>
      </c>
      <c r="AH127" s="186">
        <v>9217</v>
      </c>
      <c r="AI127" s="186">
        <v>8379</v>
      </c>
      <c r="AJ127" s="186">
        <v>7495</v>
      </c>
      <c r="AK127" s="269">
        <v>15691</v>
      </c>
      <c r="AL127" s="186">
        <v>14523</v>
      </c>
      <c r="AM127" s="186">
        <v>6645</v>
      </c>
      <c r="AN127" s="186">
        <v>7239</v>
      </c>
      <c r="AO127" s="186">
        <v>7299</v>
      </c>
      <c r="AP127" s="186">
        <v>7662</v>
      </c>
      <c r="AQ127" s="186">
        <v>7594</v>
      </c>
      <c r="AR127" s="186">
        <v>7236</v>
      </c>
      <c r="AS127" s="186">
        <v>7020</v>
      </c>
      <c r="AT127" s="186">
        <v>6790</v>
      </c>
      <c r="AU127" s="186">
        <v>6270</v>
      </c>
      <c r="AV127" s="186">
        <v>4927</v>
      </c>
      <c r="AW127" s="269">
        <v>12698</v>
      </c>
      <c r="AX127" s="186">
        <v>18922</v>
      </c>
      <c r="AY127" s="186">
        <v>18152</v>
      </c>
      <c r="AZ127" s="186">
        <v>10420</v>
      </c>
      <c r="BA127" s="186">
        <v>10390</v>
      </c>
      <c r="BB127" s="186">
        <v>9733</v>
      </c>
      <c r="BC127" s="186">
        <v>9289</v>
      </c>
      <c r="BD127" s="186">
        <v>8916</v>
      </c>
      <c r="BE127" s="186">
        <v>8672</v>
      </c>
      <c r="BF127" s="186">
        <v>8268</v>
      </c>
      <c r="BG127" s="186">
        <v>7609</v>
      </c>
      <c r="BH127" s="125">
        <v>6144</v>
      </c>
      <c r="BI127" s="186">
        <v>4473</v>
      </c>
      <c r="BJ127" s="186">
        <v>3594</v>
      </c>
      <c r="BK127" s="186">
        <v>3231</v>
      </c>
      <c r="BL127" s="186">
        <v>6123</v>
      </c>
      <c r="BM127" s="186">
        <v>7222</v>
      </c>
      <c r="BN127" s="186">
        <v>8212</v>
      </c>
      <c r="BO127" s="186">
        <v>8456</v>
      </c>
      <c r="BP127" s="186">
        <v>7345</v>
      </c>
      <c r="BQ127" s="186">
        <v>7097</v>
      </c>
      <c r="BR127" s="156">
        <v>7620</v>
      </c>
      <c r="BS127" s="156"/>
      <c r="BT127" s="156"/>
      <c r="BU127" s="53">
        <f t="shared" si="179"/>
        <v>-725</v>
      </c>
      <c r="BV127" s="26">
        <f t="shared" si="179"/>
        <v>-967</v>
      </c>
      <c r="BW127" s="26">
        <f t="shared" si="179"/>
        <v>-3166</v>
      </c>
      <c r="BX127" s="26">
        <f t="shared" si="179"/>
        <v>-4356</v>
      </c>
      <c r="BY127" s="26">
        <f t="shared" si="179"/>
        <v>-4010</v>
      </c>
      <c r="BZ127" s="26">
        <f t="shared" si="179"/>
        <v>-2806</v>
      </c>
      <c r="CA127" s="26">
        <f t="shared" si="179"/>
        <v>-2129</v>
      </c>
      <c r="CB127" s="26">
        <f t="shared" si="179"/>
        <v>-1451</v>
      </c>
      <c r="CC127" s="26">
        <f t="shared" si="179"/>
        <v>-899</v>
      </c>
      <c r="CD127" s="54">
        <f t="shared" si="179"/>
        <v>-587</v>
      </c>
    </row>
    <row r="128" spans="1:82" x14ac:dyDescent="0.25">
      <c r="A128" s="4">
        <v>18</v>
      </c>
      <c r="B128" s="51" t="s">
        <v>25</v>
      </c>
      <c r="C128" s="124"/>
      <c r="D128" s="60"/>
      <c r="E128" s="60"/>
      <c r="F128" s="60"/>
      <c r="G128" s="60"/>
      <c r="H128" s="60"/>
      <c r="I128" s="60"/>
      <c r="J128" s="60"/>
      <c r="K128" s="60"/>
      <c r="L128" s="60"/>
      <c r="M128" s="60"/>
      <c r="N128" s="125"/>
      <c r="O128" s="124"/>
      <c r="P128" s="60"/>
      <c r="Q128" s="126"/>
      <c r="R128" s="60"/>
      <c r="S128" s="126"/>
      <c r="T128" s="60"/>
      <c r="U128" s="186"/>
      <c r="V128" s="186"/>
      <c r="W128" s="186"/>
      <c r="X128" s="125"/>
      <c r="Y128" s="186"/>
      <c r="Z128" s="186"/>
      <c r="AA128" s="186"/>
      <c r="AB128" s="186"/>
      <c r="AC128" s="186"/>
      <c r="AD128" s="186"/>
      <c r="AE128" s="186"/>
      <c r="AF128" s="186"/>
      <c r="AG128" s="186"/>
      <c r="AH128" s="186"/>
      <c r="AI128" s="186"/>
      <c r="AJ128" s="186"/>
      <c r="AK128" s="269"/>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25"/>
      <c r="BI128" s="186"/>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row>
    <row r="129" spans="1:82" x14ac:dyDescent="0.25">
      <c r="A129" s="4"/>
      <c r="B129" s="61" t="s">
        <v>41</v>
      </c>
      <c r="C129" s="124">
        <v>3058</v>
      </c>
      <c r="D129" s="60">
        <v>5036</v>
      </c>
      <c r="E129" s="60">
        <v>3737</v>
      </c>
      <c r="F129" s="60">
        <v>3283</v>
      </c>
      <c r="G129" s="60">
        <v>2733</v>
      </c>
      <c r="H129" s="60">
        <v>3289</v>
      </c>
      <c r="I129" s="60">
        <v>3547</v>
      </c>
      <c r="J129" s="60">
        <v>3643</v>
      </c>
      <c r="K129" s="60">
        <v>1584</v>
      </c>
      <c r="L129" s="60">
        <v>498</v>
      </c>
      <c r="M129" s="60">
        <v>893</v>
      </c>
      <c r="N129" s="125">
        <v>1062</v>
      </c>
      <c r="O129" s="124">
        <v>489</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599</v>
      </c>
      <c r="AF129" s="186">
        <v>1457</v>
      </c>
      <c r="AG129" s="186">
        <v>2178</v>
      </c>
      <c r="AH129" s="186">
        <v>1219</v>
      </c>
      <c r="AI129" s="186">
        <v>785</v>
      </c>
      <c r="AJ129" s="186">
        <v>369</v>
      </c>
      <c r="AK129" s="269">
        <v>206</v>
      </c>
      <c r="AL129" s="186">
        <v>468</v>
      </c>
      <c r="AM129" s="186">
        <v>1377</v>
      </c>
      <c r="AN129" s="186">
        <v>1545</v>
      </c>
      <c r="AO129" s="186">
        <v>2189</v>
      </c>
      <c r="AP129" s="186">
        <v>2108</v>
      </c>
      <c r="AQ129" s="186">
        <v>2085</v>
      </c>
      <c r="AR129" s="186">
        <v>3121</v>
      </c>
      <c r="AS129" s="186">
        <v>3238</v>
      </c>
      <c r="AT129" s="186">
        <v>3128</v>
      </c>
      <c r="AU129" s="186">
        <v>1437</v>
      </c>
      <c r="AV129" s="186">
        <v>198</v>
      </c>
      <c r="AW129" s="269">
        <v>272</v>
      </c>
      <c r="AX129" s="186">
        <v>488</v>
      </c>
      <c r="AY129" s="186">
        <v>890</v>
      </c>
      <c r="AZ129" s="186">
        <v>1563</v>
      </c>
      <c r="BA129" s="186">
        <v>2026</v>
      </c>
      <c r="BB129" s="186">
        <v>1485</v>
      </c>
      <c r="BC129" s="186">
        <v>1297</v>
      </c>
      <c r="BD129" s="186">
        <v>2051</v>
      </c>
      <c r="BE129" s="186">
        <v>1842</v>
      </c>
      <c r="BF129" s="186">
        <v>2546</v>
      </c>
      <c r="BG129" s="186">
        <v>1091</v>
      </c>
      <c r="BH129" s="125">
        <v>311</v>
      </c>
      <c r="BI129" s="186">
        <v>562</v>
      </c>
      <c r="BJ129" s="186">
        <v>616</v>
      </c>
      <c r="BK129" s="186">
        <v>1890</v>
      </c>
      <c r="BL129" s="186">
        <v>2912</v>
      </c>
      <c r="BM129" s="186">
        <v>1570</v>
      </c>
      <c r="BN129" s="186">
        <v>0</v>
      </c>
      <c r="BO129" s="186">
        <v>0</v>
      </c>
      <c r="BP129" s="186">
        <v>47</v>
      </c>
      <c r="BQ129" s="186">
        <v>600</v>
      </c>
      <c r="BR129" s="186">
        <v>1671</v>
      </c>
      <c r="BS129" s="186"/>
      <c r="BT129" s="186"/>
      <c r="BU129" s="53">
        <f t="shared" ref="BU129:CD134" si="181">O129-C129</f>
        <v>-2569</v>
      </c>
      <c r="BV129" s="26">
        <f t="shared" si="181"/>
        <v>-5036</v>
      </c>
      <c r="BW129" s="26">
        <f t="shared" si="181"/>
        <v>-3737</v>
      </c>
      <c r="BX129" s="26">
        <f t="shared" si="181"/>
        <v>-3283</v>
      </c>
      <c r="BY129" s="26">
        <f t="shared" si="181"/>
        <v>-2733</v>
      </c>
      <c r="BZ129" s="26">
        <f t="shared" si="181"/>
        <v>-3289</v>
      </c>
      <c r="CA129" s="26">
        <f t="shared" si="181"/>
        <v>-3547</v>
      </c>
      <c r="CB129" s="26">
        <f t="shared" si="181"/>
        <v>-3643</v>
      </c>
      <c r="CC129" s="26">
        <f t="shared" si="181"/>
        <v>-1584</v>
      </c>
      <c r="CD129" s="54">
        <f t="shared" si="181"/>
        <v>-498</v>
      </c>
    </row>
    <row r="130" spans="1:82" x14ac:dyDescent="0.25">
      <c r="A130" s="4"/>
      <c r="B130" s="61" t="s">
        <v>42</v>
      </c>
      <c r="C130" s="124">
        <v>2</v>
      </c>
      <c r="D130" s="60">
        <v>243</v>
      </c>
      <c r="E130" s="60">
        <v>1536</v>
      </c>
      <c r="F130" s="60">
        <v>790</v>
      </c>
      <c r="G130" s="60">
        <v>561</v>
      </c>
      <c r="H130" s="60">
        <v>711</v>
      </c>
      <c r="I130" s="60">
        <v>706</v>
      </c>
      <c r="J130" s="60">
        <v>777</v>
      </c>
      <c r="K130" s="60">
        <v>259</v>
      </c>
      <c r="L130" s="60">
        <v>7</v>
      </c>
      <c r="M130" s="60">
        <v>0</v>
      </c>
      <c r="N130" s="125">
        <v>0</v>
      </c>
      <c r="O130" s="124">
        <v>0</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86">
        <v>0</v>
      </c>
      <c r="AK130" s="269">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0</v>
      </c>
      <c r="BE130" s="186">
        <v>0</v>
      </c>
      <c r="BF130" s="186">
        <v>0</v>
      </c>
      <c r="BG130" s="186">
        <v>0</v>
      </c>
      <c r="BH130" s="125">
        <v>0</v>
      </c>
      <c r="BI130" s="186">
        <v>0</v>
      </c>
      <c r="BJ130" s="186">
        <v>0</v>
      </c>
      <c r="BK130" s="186">
        <v>0</v>
      </c>
      <c r="BL130" s="186">
        <v>0</v>
      </c>
      <c r="BM130" s="186">
        <v>0</v>
      </c>
      <c r="BN130" s="186">
        <v>0</v>
      </c>
      <c r="BO130" s="186">
        <v>0</v>
      </c>
      <c r="BP130" s="186">
        <v>35</v>
      </c>
      <c r="BQ130" s="186">
        <v>488</v>
      </c>
      <c r="BR130" s="186">
        <v>256</v>
      </c>
      <c r="BS130" s="186"/>
      <c r="BT130" s="186"/>
      <c r="BU130" s="53">
        <f t="shared" si="181"/>
        <v>-2</v>
      </c>
      <c r="BV130" s="26">
        <f t="shared" si="181"/>
        <v>-243</v>
      </c>
      <c r="BW130" s="26">
        <f t="shared" si="181"/>
        <v>-1536</v>
      </c>
      <c r="BX130" s="26">
        <f t="shared" si="181"/>
        <v>-790</v>
      </c>
      <c r="BY130" s="26">
        <f t="shared" si="181"/>
        <v>-561</v>
      </c>
      <c r="BZ130" s="26">
        <f t="shared" si="181"/>
        <v>-711</v>
      </c>
      <c r="CA130" s="26">
        <f t="shared" si="181"/>
        <v>-706</v>
      </c>
      <c r="CB130" s="26">
        <f t="shared" si="181"/>
        <v>-777</v>
      </c>
      <c r="CC130" s="26">
        <f t="shared" si="181"/>
        <v>-259</v>
      </c>
      <c r="CD130" s="54">
        <f t="shared" si="181"/>
        <v>-7</v>
      </c>
    </row>
    <row r="131" spans="1:82" x14ac:dyDescent="0.25">
      <c r="A131" s="4"/>
      <c r="B131" s="61" t="s">
        <v>57</v>
      </c>
      <c r="C131" s="124">
        <v>106</v>
      </c>
      <c r="D131" s="60">
        <v>100</v>
      </c>
      <c r="E131" s="60">
        <v>103</v>
      </c>
      <c r="F131" s="60">
        <v>69</v>
      </c>
      <c r="G131" s="60">
        <v>93</v>
      </c>
      <c r="H131" s="60">
        <v>83</v>
      </c>
      <c r="I131" s="60">
        <v>73</v>
      </c>
      <c r="J131" s="60">
        <v>89</v>
      </c>
      <c r="K131" s="60">
        <v>97</v>
      </c>
      <c r="L131" s="60">
        <v>84</v>
      </c>
      <c r="M131" s="60">
        <v>127</v>
      </c>
      <c r="N131" s="125">
        <v>85</v>
      </c>
      <c r="O131" s="124">
        <v>49</v>
      </c>
      <c r="P131" s="60">
        <v>0</v>
      </c>
      <c r="Q131" s="126">
        <v>0</v>
      </c>
      <c r="R131" s="60">
        <v>0</v>
      </c>
      <c r="S131" s="126">
        <v>0</v>
      </c>
      <c r="T131" s="60">
        <v>0</v>
      </c>
      <c r="U131" s="186">
        <v>0</v>
      </c>
      <c r="V131" s="186">
        <v>0</v>
      </c>
      <c r="W131" s="186">
        <v>28</v>
      </c>
      <c r="X131" s="125">
        <v>77</v>
      </c>
      <c r="Y131" s="186">
        <v>162</v>
      </c>
      <c r="Z131" s="186">
        <v>82</v>
      </c>
      <c r="AA131" s="186">
        <v>124</v>
      </c>
      <c r="AB131" s="186">
        <v>96</v>
      </c>
      <c r="AC131" s="186">
        <v>90</v>
      </c>
      <c r="AD131" s="186">
        <v>84</v>
      </c>
      <c r="AE131" s="186">
        <v>76</v>
      </c>
      <c r="AF131" s="186">
        <v>70</v>
      </c>
      <c r="AG131" s="186">
        <v>73</v>
      </c>
      <c r="AH131" s="186">
        <v>41</v>
      </c>
      <c r="AI131" s="186">
        <v>78</v>
      </c>
      <c r="AJ131" s="186">
        <v>44</v>
      </c>
      <c r="AK131" s="269">
        <v>64</v>
      </c>
      <c r="AL131" s="186">
        <v>67</v>
      </c>
      <c r="AM131" s="186">
        <v>111</v>
      </c>
      <c r="AN131" s="186">
        <v>56</v>
      </c>
      <c r="AO131" s="186">
        <v>30</v>
      </c>
      <c r="AP131" s="186">
        <v>109</v>
      </c>
      <c r="AQ131" s="186">
        <v>46</v>
      </c>
      <c r="AR131" s="186">
        <v>53</v>
      </c>
      <c r="AS131" s="186">
        <v>32</v>
      </c>
      <c r="AT131" s="186">
        <v>42</v>
      </c>
      <c r="AU131" s="186">
        <v>106</v>
      </c>
      <c r="AV131" s="186">
        <v>73</v>
      </c>
      <c r="AW131" s="269">
        <v>80</v>
      </c>
      <c r="AX131" s="186">
        <v>63</v>
      </c>
      <c r="AY131" s="186">
        <v>78</v>
      </c>
      <c r="AZ131" s="186">
        <v>70</v>
      </c>
      <c r="BA131" s="186">
        <v>68</v>
      </c>
      <c r="BB131" s="186">
        <v>61</v>
      </c>
      <c r="BC131" s="186">
        <v>64</v>
      </c>
      <c r="BD131" s="186">
        <v>50</v>
      </c>
      <c r="BE131" s="186">
        <v>67</v>
      </c>
      <c r="BF131" s="186">
        <v>76</v>
      </c>
      <c r="BG131" s="186">
        <v>277</v>
      </c>
      <c r="BH131" s="125">
        <v>79</v>
      </c>
      <c r="BI131" s="186">
        <v>89</v>
      </c>
      <c r="BJ131" s="186">
        <v>65</v>
      </c>
      <c r="BK131" s="186">
        <v>116</v>
      </c>
      <c r="BL131" s="186">
        <v>103</v>
      </c>
      <c r="BM131" s="186">
        <v>25</v>
      </c>
      <c r="BN131" s="186">
        <v>0</v>
      </c>
      <c r="BO131" s="186">
        <v>0</v>
      </c>
      <c r="BP131" s="186">
        <v>53</v>
      </c>
      <c r="BQ131" s="186">
        <v>122</v>
      </c>
      <c r="BR131" s="186">
        <v>27</v>
      </c>
      <c r="BS131" s="186"/>
      <c r="BT131" s="186"/>
      <c r="BU131" s="53">
        <f t="shared" si="181"/>
        <v>-57</v>
      </c>
      <c r="BV131" s="26">
        <f t="shared" si="181"/>
        <v>-100</v>
      </c>
      <c r="BW131" s="26">
        <f t="shared" si="181"/>
        <v>-103</v>
      </c>
      <c r="BX131" s="26">
        <f t="shared" si="181"/>
        <v>-69</v>
      </c>
      <c r="BY131" s="26">
        <f t="shared" si="181"/>
        <v>-93</v>
      </c>
      <c r="BZ131" s="26">
        <f t="shared" si="181"/>
        <v>-83</v>
      </c>
      <c r="CA131" s="26">
        <f t="shared" si="181"/>
        <v>-73</v>
      </c>
      <c r="CB131" s="26">
        <f t="shared" si="181"/>
        <v>-89</v>
      </c>
      <c r="CC131" s="26">
        <f t="shared" si="181"/>
        <v>-69</v>
      </c>
      <c r="CD131" s="54">
        <f t="shared" si="181"/>
        <v>-7</v>
      </c>
    </row>
    <row r="132" spans="1:82" x14ac:dyDescent="0.25">
      <c r="A132" s="4"/>
      <c r="B132" s="61" t="s">
        <v>61</v>
      </c>
      <c r="C132" s="124"/>
      <c r="D132" s="60"/>
      <c r="E132" s="60"/>
      <c r="F132" s="60"/>
      <c r="G132" s="60"/>
      <c r="H132" s="60"/>
      <c r="I132" s="60"/>
      <c r="J132" s="60"/>
      <c r="K132" s="60"/>
      <c r="L132" s="60"/>
      <c r="M132" s="60"/>
      <c r="N132" s="125"/>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86"/>
      <c r="AK132" s="269"/>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25"/>
      <c r="BI132" s="186"/>
      <c r="BJ132" s="186"/>
      <c r="BK132" s="186"/>
      <c r="BL132" s="186"/>
      <c r="BM132" s="186"/>
      <c r="BN132" s="186"/>
      <c r="BO132" s="186"/>
      <c r="BP132" s="186"/>
      <c r="BQ132" s="186"/>
      <c r="BR132" s="186">
        <v>0</v>
      </c>
      <c r="BS132" s="186"/>
      <c r="BT132" s="186"/>
      <c r="BU132" s="53">
        <f t="shared" si="181"/>
        <v>0</v>
      </c>
      <c r="BV132" s="26">
        <f t="shared" si="181"/>
        <v>0</v>
      </c>
      <c r="BW132" s="26">
        <f t="shared" si="181"/>
        <v>0</v>
      </c>
      <c r="BX132" s="26">
        <f t="shared" si="181"/>
        <v>0</v>
      </c>
      <c r="BY132" s="26">
        <f t="shared" si="181"/>
        <v>0</v>
      </c>
      <c r="BZ132" s="26">
        <f t="shared" si="181"/>
        <v>0</v>
      </c>
      <c r="CA132" s="26">
        <f t="shared" si="181"/>
        <v>0</v>
      </c>
      <c r="CB132" s="26">
        <f t="shared" si="181"/>
        <v>0</v>
      </c>
      <c r="CC132" s="26">
        <f t="shared" si="181"/>
        <v>0</v>
      </c>
      <c r="CD132" s="54">
        <f t="shared" si="181"/>
        <v>0</v>
      </c>
    </row>
    <row r="133" spans="1:82" x14ac:dyDescent="0.25">
      <c r="A133" s="4"/>
      <c r="B133" s="61" t="s">
        <v>62</v>
      </c>
      <c r="C133" s="124"/>
      <c r="D133" s="60"/>
      <c r="E133" s="60"/>
      <c r="F133" s="60"/>
      <c r="G133" s="60"/>
      <c r="H133" s="60"/>
      <c r="I133" s="60"/>
      <c r="J133" s="60"/>
      <c r="K133" s="60"/>
      <c r="L133" s="60"/>
      <c r="M133" s="60"/>
      <c r="N133" s="125"/>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86"/>
      <c r="AK133" s="269"/>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25"/>
      <c r="BI133" s="186"/>
      <c r="BJ133" s="186"/>
      <c r="BK133" s="186"/>
      <c r="BL133" s="186"/>
      <c r="BM133" s="186"/>
      <c r="BN133" s="186"/>
      <c r="BO133" s="186"/>
      <c r="BP133" s="186"/>
      <c r="BQ133" s="186"/>
      <c r="BR133" s="186">
        <v>0</v>
      </c>
      <c r="BS133" s="186"/>
      <c r="BT133" s="186"/>
      <c r="BU133" s="53">
        <f t="shared" si="181"/>
        <v>0</v>
      </c>
      <c r="BV133" s="26">
        <f t="shared" si="181"/>
        <v>0</v>
      </c>
      <c r="BW133" s="26">
        <f t="shared" si="181"/>
        <v>0</v>
      </c>
      <c r="BX133" s="26">
        <f t="shared" si="181"/>
        <v>0</v>
      </c>
      <c r="BY133" s="26">
        <f t="shared" si="181"/>
        <v>0</v>
      </c>
      <c r="BZ133" s="26">
        <f t="shared" si="181"/>
        <v>0</v>
      </c>
      <c r="CA133" s="26">
        <f t="shared" si="181"/>
        <v>0</v>
      </c>
      <c r="CB133" s="26">
        <f t="shared" si="181"/>
        <v>0</v>
      </c>
      <c r="CC133" s="26">
        <f t="shared" si="181"/>
        <v>0</v>
      </c>
      <c r="CD133" s="54">
        <f t="shared" si="181"/>
        <v>0</v>
      </c>
    </row>
    <row r="134" spans="1:82" x14ac:dyDescent="0.25">
      <c r="A134" s="4"/>
      <c r="B134" s="61" t="s">
        <v>46</v>
      </c>
      <c r="C134" s="124">
        <v>3060</v>
      </c>
      <c r="D134" s="60">
        <v>5279</v>
      </c>
      <c r="E134" s="60">
        <v>5273</v>
      </c>
      <c r="F134" s="60">
        <v>4073</v>
      </c>
      <c r="G134" s="60">
        <v>3294</v>
      </c>
      <c r="H134" s="60">
        <v>4000</v>
      </c>
      <c r="I134" s="60">
        <v>4253</v>
      </c>
      <c r="J134" s="60">
        <v>4420</v>
      </c>
      <c r="K134" s="60">
        <v>1843</v>
      </c>
      <c r="L134" s="60">
        <v>505</v>
      </c>
      <c r="M134" s="60">
        <v>893</v>
      </c>
      <c r="N134" s="125">
        <v>1062</v>
      </c>
      <c r="O134" s="124">
        <v>489</v>
      </c>
      <c r="P134" s="60">
        <v>0</v>
      </c>
      <c r="Q134" s="126">
        <v>0</v>
      </c>
      <c r="R134" s="60">
        <v>0</v>
      </c>
      <c r="S134" s="126">
        <v>0</v>
      </c>
      <c r="T134" s="60">
        <v>0</v>
      </c>
      <c r="U134" s="186">
        <v>0</v>
      </c>
      <c r="V134" s="186">
        <v>0</v>
      </c>
      <c r="W134" s="186">
        <f>SUM(W129:W131)</f>
        <v>28</v>
      </c>
      <c r="X134" s="125">
        <f>SUM(X129:X131)</f>
        <v>77</v>
      </c>
      <c r="Y134" s="283">
        <f t="shared" ref="Y134:AP134" si="182">SUM(Y129:Y131)</f>
        <v>162</v>
      </c>
      <c r="Z134" s="630">
        <f t="shared" si="182"/>
        <v>82</v>
      </c>
      <c r="AA134" s="630">
        <f t="shared" si="182"/>
        <v>124</v>
      </c>
      <c r="AB134" s="630">
        <f t="shared" si="182"/>
        <v>96</v>
      </c>
      <c r="AC134" s="630">
        <f t="shared" si="182"/>
        <v>90</v>
      </c>
      <c r="AD134" s="630">
        <f t="shared" si="182"/>
        <v>84</v>
      </c>
      <c r="AE134" s="630">
        <f t="shared" si="182"/>
        <v>675</v>
      </c>
      <c r="AF134" s="630">
        <f t="shared" si="182"/>
        <v>1527</v>
      </c>
      <c r="AG134" s="630">
        <f t="shared" si="182"/>
        <v>2251</v>
      </c>
      <c r="AH134" s="630">
        <f t="shared" si="182"/>
        <v>1260</v>
      </c>
      <c r="AI134" s="630">
        <f t="shared" si="182"/>
        <v>863</v>
      </c>
      <c r="AJ134" s="630">
        <f t="shared" si="182"/>
        <v>413</v>
      </c>
      <c r="AK134" s="269">
        <f t="shared" si="182"/>
        <v>270</v>
      </c>
      <c r="AL134" s="186">
        <f t="shared" si="182"/>
        <v>535</v>
      </c>
      <c r="AM134" s="186">
        <f t="shared" si="182"/>
        <v>1488</v>
      </c>
      <c r="AN134" s="186">
        <f t="shared" si="182"/>
        <v>1601</v>
      </c>
      <c r="AO134" s="186">
        <f t="shared" si="182"/>
        <v>2219</v>
      </c>
      <c r="AP134" s="186">
        <f t="shared" si="182"/>
        <v>2217</v>
      </c>
      <c r="AQ134" s="186">
        <v>2131</v>
      </c>
      <c r="AR134" s="186">
        <v>3174</v>
      </c>
      <c r="AS134" s="186">
        <v>3270</v>
      </c>
      <c r="AT134" s="186">
        <v>3170</v>
      </c>
      <c r="AU134" s="186">
        <v>1543</v>
      </c>
      <c r="AV134" s="186">
        <v>271</v>
      </c>
      <c r="AW134" s="269">
        <v>352</v>
      </c>
      <c r="AX134" s="186">
        <v>551</v>
      </c>
      <c r="AY134" s="186">
        <v>968</v>
      </c>
      <c r="AZ134" s="186">
        <v>1633</v>
      </c>
      <c r="BA134" s="186">
        <v>2094</v>
      </c>
      <c r="BB134" s="186">
        <v>1546</v>
      </c>
      <c r="BC134" s="186">
        <v>1361</v>
      </c>
      <c r="BD134" s="186">
        <v>2101</v>
      </c>
      <c r="BE134" s="186">
        <v>1909</v>
      </c>
      <c r="BF134" s="186">
        <v>2622</v>
      </c>
      <c r="BG134" s="186">
        <v>1368</v>
      </c>
      <c r="BH134" s="125">
        <v>390</v>
      </c>
      <c r="BI134" s="186">
        <v>651</v>
      </c>
      <c r="BJ134" s="186">
        <v>681</v>
      </c>
      <c r="BK134" s="186">
        <v>2006</v>
      </c>
      <c r="BL134" s="186">
        <v>3015</v>
      </c>
      <c r="BM134" s="186">
        <v>1595</v>
      </c>
      <c r="BN134" s="186">
        <v>0</v>
      </c>
      <c r="BO134" s="186">
        <v>0</v>
      </c>
      <c r="BP134" s="186">
        <v>135</v>
      </c>
      <c r="BQ134" s="186">
        <v>1210</v>
      </c>
      <c r="BR134" s="156">
        <v>1954</v>
      </c>
      <c r="BS134" s="156"/>
      <c r="BT134" s="156"/>
      <c r="BU134" s="53">
        <f t="shared" si="181"/>
        <v>-2571</v>
      </c>
      <c r="BV134" s="26">
        <f t="shared" si="181"/>
        <v>-5279</v>
      </c>
      <c r="BW134" s="26">
        <f t="shared" si="181"/>
        <v>-5273</v>
      </c>
      <c r="BX134" s="26">
        <f t="shared" si="181"/>
        <v>-4073</v>
      </c>
      <c r="BY134" s="26">
        <f t="shared" si="181"/>
        <v>-3294</v>
      </c>
      <c r="BZ134" s="26">
        <f t="shared" si="181"/>
        <v>-4000</v>
      </c>
      <c r="CA134" s="26">
        <f t="shared" si="181"/>
        <v>-4253</v>
      </c>
      <c r="CB134" s="26">
        <f t="shared" si="181"/>
        <v>-4420</v>
      </c>
      <c r="CC134" s="26">
        <f t="shared" si="181"/>
        <v>-1815</v>
      </c>
      <c r="CD134" s="54">
        <f t="shared" si="181"/>
        <v>-428</v>
      </c>
    </row>
    <row r="135" spans="1:82" x14ac:dyDescent="0.25">
      <c r="A135" s="4">
        <v>19</v>
      </c>
      <c r="B135" s="52" t="s">
        <v>24</v>
      </c>
      <c r="C135" s="124"/>
      <c r="D135" s="60"/>
      <c r="E135" s="60"/>
      <c r="F135" s="60"/>
      <c r="G135" s="60"/>
      <c r="H135" s="60"/>
      <c r="I135" s="60"/>
      <c r="J135" s="60"/>
      <c r="K135" s="60"/>
      <c r="L135" s="60"/>
      <c r="M135" s="60"/>
      <c r="N135" s="125"/>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86"/>
      <c r="AK135" s="269"/>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25"/>
      <c r="BI135" s="186"/>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row>
    <row r="136" spans="1:82" x14ac:dyDescent="0.25">
      <c r="A136" s="4"/>
      <c r="B136" s="61" t="s">
        <v>41</v>
      </c>
      <c r="C136" s="124">
        <v>5954</v>
      </c>
      <c r="D136" s="60">
        <v>6356</v>
      </c>
      <c r="E136" s="60">
        <v>6986</v>
      </c>
      <c r="F136" s="60">
        <v>8034</v>
      </c>
      <c r="G136" s="60">
        <v>7844</v>
      </c>
      <c r="H136" s="60">
        <v>6963</v>
      </c>
      <c r="I136" s="60">
        <v>6864</v>
      </c>
      <c r="J136" s="60">
        <v>7422</v>
      </c>
      <c r="K136" s="60">
        <v>8413</v>
      </c>
      <c r="L136" s="60">
        <v>7673</v>
      </c>
      <c r="M136" s="60">
        <v>5738</v>
      </c>
      <c r="N136" s="125">
        <v>5325</v>
      </c>
      <c r="O136" s="124">
        <v>5173</v>
      </c>
      <c r="P136" s="60">
        <v>4770</v>
      </c>
      <c r="Q136" s="126">
        <v>2657</v>
      </c>
      <c r="R136" s="60">
        <v>2652</v>
      </c>
      <c r="S136" s="126">
        <v>2798</v>
      </c>
      <c r="T136" s="60">
        <v>4005</v>
      </c>
      <c r="U136" s="186">
        <v>4899</v>
      </c>
      <c r="V136" s="186">
        <v>5188</v>
      </c>
      <c r="W136" s="186">
        <v>6878</v>
      </c>
      <c r="X136" s="125">
        <v>5661</v>
      </c>
      <c r="Y136" s="186">
        <v>4603</v>
      </c>
      <c r="Z136" s="186">
        <v>4313</v>
      </c>
      <c r="AA136" s="186">
        <v>4216</v>
      </c>
      <c r="AB136" s="186">
        <v>5458</v>
      </c>
      <c r="AC136" s="186">
        <v>8047</v>
      </c>
      <c r="AD136" s="186">
        <v>10906</v>
      </c>
      <c r="AE136" s="186">
        <v>12855</v>
      </c>
      <c r="AF136" s="186">
        <v>16326</v>
      </c>
      <c r="AG136" s="186">
        <v>18373</v>
      </c>
      <c r="AH136" s="186">
        <v>18608</v>
      </c>
      <c r="AI136" s="186">
        <v>17784</v>
      </c>
      <c r="AJ136" s="186">
        <v>15890</v>
      </c>
      <c r="AK136" s="269">
        <v>14354</v>
      </c>
      <c r="AL136" s="186">
        <v>14228</v>
      </c>
      <c r="AM136" s="186">
        <v>14639</v>
      </c>
      <c r="AN136" s="186">
        <v>14377</v>
      </c>
      <c r="AO136" s="186">
        <v>13470</v>
      </c>
      <c r="AP136" s="186">
        <v>14593</v>
      </c>
      <c r="AQ136" s="186">
        <v>16912</v>
      </c>
      <c r="AR136" s="186">
        <v>16582</v>
      </c>
      <c r="AS136" s="186">
        <v>17764</v>
      </c>
      <c r="AT136" s="186">
        <v>18258</v>
      </c>
      <c r="AU136" s="186">
        <v>17154</v>
      </c>
      <c r="AV136" s="186">
        <v>13778</v>
      </c>
      <c r="AW136" s="269">
        <v>12260</v>
      </c>
      <c r="AX136" s="186">
        <v>13409</v>
      </c>
      <c r="AY136" s="186">
        <v>14256</v>
      </c>
      <c r="AZ136" s="186">
        <v>15863</v>
      </c>
      <c r="BA136" s="186">
        <v>16907</v>
      </c>
      <c r="BB136" s="186">
        <v>16600</v>
      </c>
      <c r="BC136" s="186">
        <v>16146</v>
      </c>
      <c r="BD136" s="186">
        <v>15888</v>
      </c>
      <c r="BE136" s="186">
        <v>16136</v>
      </c>
      <c r="BF136" s="186">
        <v>16343</v>
      </c>
      <c r="BG136" s="186">
        <v>14983</v>
      </c>
      <c r="BH136" s="125">
        <v>12412</v>
      </c>
      <c r="BI136" s="186">
        <v>10351</v>
      </c>
      <c r="BJ136" s="186">
        <v>10287</v>
      </c>
      <c r="BK136" s="186">
        <v>10541</v>
      </c>
      <c r="BL136" s="186">
        <v>12693</v>
      </c>
      <c r="BM136" s="186">
        <v>12219</v>
      </c>
      <c r="BN136" s="186">
        <v>2170</v>
      </c>
      <c r="BO136" s="186">
        <v>1519</v>
      </c>
      <c r="BP136" s="186">
        <v>1585</v>
      </c>
      <c r="BQ136" s="186">
        <v>3371</v>
      </c>
      <c r="BR136" s="156">
        <v>6792</v>
      </c>
      <c r="BS136" s="156"/>
      <c r="BT136" s="156"/>
      <c r="BU136" s="53">
        <f t="shared" ref="BU136:CD141" si="183">O136-C136</f>
        <v>-781</v>
      </c>
      <c r="BV136" s="26">
        <f t="shared" si="183"/>
        <v>-1586</v>
      </c>
      <c r="BW136" s="26">
        <f t="shared" si="183"/>
        <v>-4329</v>
      </c>
      <c r="BX136" s="26">
        <f t="shared" si="183"/>
        <v>-5382</v>
      </c>
      <c r="BY136" s="26">
        <f t="shared" si="183"/>
        <v>-5046</v>
      </c>
      <c r="BZ136" s="26">
        <f t="shared" si="183"/>
        <v>-2958</v>
      </c>
      <c r="CA136" s="26">
        <f t="shared" si="183"/>
        <v>-1965</v>
      </c>
      <c r="CB136" s="26">
        <f t="shared" si="183"/>
        <v>-2234</v>
      </c>
      <c r="CC136" s="26">
        <f t="shared" si="183"/>
        <v>-1535</v>
      </c>
      <c r="CD136" s="54">
        <f t="shared" si="183"/>
        <v>-2012</v>
      </c>
    </row>
    <row r="137" spans="1:82" x14ac:dyDescent="0.25">
      <c r="A137" s="4"/>
      <c r="B137" s="61" t="s">
        <v>63</v>
      </c>
      <c r="C137" s="124"/>
      <c r="D137" s="60"/>
      <c r="E137" s="60"/>
      <c r="F137" s="60"/>
      <c r="G137" s="60"/>
      <c r="H137" s="60"/>
      <c r="I137" s="60"/>
      <c r="J137" s="60"/>
      <c r="K137" s="60"/>
      <c r="L137" s="60"/>
      <c r="M137" s="60"/>
      <c r="N137" s="125"/>
      <c r="O137" s="124"/>
      <c r="P137" s="60"/>
      <c r="Q137" s="126"/>
      <c r="R137" s="60"/>
      <c r="S137" s="126"/>
      <c r="T137" s="60"/>
      <c r="U137" s="186"/>
      <c r="V137" s="186"/>
      <c r="W137" s="186"/>
      <c r="X137" s="125"/>
      <c r="Y137" s="186"/>
      <c r="Z137" s="186"/>
      <c r="AA137" s="186"/>
      <c r="AB137" s="186"/>
      <c r="AC137" s="186"/>
      <c r="AD137" s="186"/>
      <c r="AE137" s="186"/>
      <c r="AF137" s="186"/>
      <c r="AG137" s="186"/>
      <c r="AH137" s="186"/>
      <c r="AI137" s="186"/>
      <c r="AJ137" s="186"/>
      <c r="AK137" s="269"/>
      <c r="AL137" s="186"/>
      <c r="AM137" s="186"/>
      <c r="AN137" s="186"/>
      <c r="AO137" s="186"/>
      <c r="AP137" s="186"/>
      <c r="AQ137" s="186"/>
      <c r="AR137" s="186"/>
      <c r="AS137" s="186"/>
      <c r="AT137" s="186"/>
      <c r="AU137" s="186"/>
      <c r="AV137" s="186"/>
      <c r="AW137" s="269"/>
      <c r="AX137" s="186"/>
      <c r="AY137" s="186"/>
      <c r="AZ137" s="186"/>
      <c r="BA137" s="186"/>
      <c r="BB137" s="186"/>
      <c r="BC137" s="186"/>
      <c r="BD137" s="186"/>
      <c r="BE137" s="186"/>
      <c r="BF137" s="186"/>
      <c r="BG137" s="186"/>
      <c r="BH137" s="125"/>
      <c r="BI137" s="186"/>
      <c r="BJ137" s="186"/>
      <c r="BK137" s="186"/>
      <c r="BL137" s="186"/>
      <c r="BM137" s="186"/>
      <c r="BN137" s="186">
        <v>693</v>
      </c>
      <c r="BO137" s="186">
        <v>591</v>
      </c>
      <c r="BP137" s="186">
        <v>596</v>
      </c>
      <c r="BQ137" s="186">
        <v>1496</v>
      </c>
      <c r="BR137" s="156">
        <v>1882</v>
      </c>
      <c r="BS137" s="156"/>
      <c r="BT137" s="156"/>
      <c r="BU137" s="53">
        <f t="shared" si="183"/>
        <v>0</v>
      </c>
      <c r="BV137" s="26">
        <f t="shared" si="183"/>
        <v>0</v>
      </c>
      <c r="BW137" s="26">
        <f t="shared" si="183"/>
        <v>0</v>
      </c>
      <c r="BX137" s="26">
        <f t="shared" si="183"/>
        <v>0</v>
      </c>
      <c r="BY137" s="26">
        <f t="shared" si="183"/>
        <v>0</v>
      </c>
      <c r="BZ137" s="26">
        <f t="shared" si="183"/>
        <v>0</v>
      </c>
      <c r="CA137" s="26">
        <f t="shared" si="183"/>
        <v>0</v>
      </c>
      <c r="CB137" s="26">
        <f t="shared" si="183"/>
        <v>0</v>
      </c>
      <c r="CC137" s="26">
        <f t="shared" si="183"/>
        <v>0</v>
      </c>
      <c r="CD137" s="54">
        <f t="shared" si="183"/>
        <v>0</v>
      </c>
    </row>
    <row r="138" spans="1:82" x14ac:dyDescent="0.25">
      <c r="A138" s="4"/>
      <c r="B138" s="61" t="s">
        <v>57</v>
      </c>
      <c r="C138" s="124">
        <v>97</v>
      </c>
      <c r="D138" s="60">
        <v>85</v>
      </c>
      <c r="E138" s="60">
        <v>85</v>
      </c>
      <c r="F138" s="60">
        <v>89</v>
      </c>
      <c r="G138" s="60">
        <v>106</v>
      </c>
      <c r="H138" s="60">
        <v>95</v>
      </c>
      <c r="I138" s="60">
        <v>80</v>
      </c>
      <c r="J138" s="60">
        <v>85</v>
      </c>
      <c r="K138" s="60">
        <v>109</v>
      </c>
      <c r="L138" s="60">
        <v>95</v>
      </c>
      <c r="M138" s="60">
        <v>110</v>
      </c>
      <c r="N138" s="125">
        <v>111</v>
      </c>
      <c r="O138" s="124">
        <v>103</v>
      </c>
      <c r="P138" s="60">
        <v>140</v>
      </c>
      <c r="Q138" s="126">
        <v>138</v>
      </c>
      <c r="R138" s="60">
        <v>199</v>
      </c>
      <c r="S138" s="126">
        <v>224</v>
      </c>
      <c r="T138" s="60">
        <v>444</v>
      </c>
      <c r="U138" s="186">
        <v>778</v>
      </c>
      <c r="V138" s="186">
        <v>1348</v>
      </c>
      <c r="W138" s="186">
        <v>1545</v>
      </c>
      <c r="X138" s="125">
        <v>1503</v>
      </c>
      <c r="Y138" s="186">
        <v>1478</v>
      </c>
      <c r="Z138" s="186">
        <v>1379</v>
      </c>
      <c r="AA138" s="186">
        <v>1334</v>
      </c>
      <c r="AB138" s="186">
        <v>1235</v>
      </c>
      <c r="AC138" s="186">
        <v>1051</v>
      </c>
      <c r="AD138" s="186">
        <v>927</v>
      </c>
      <c r="AE138" s="186">
        <v>789</v>
      </c>
      <c r="AF138" s="186">
        <v>677</v>
      </c>
      <c r="AG138" s="186">
        <v>598</v>
      </c>
      <c r="AH138" s="186">
        <v>575</v>
      </c>
      <c r="AI138" s="186">
        <v>540</v>
      </c>
      <c r="AJ138" s="186">
        <v>513</v>
      </c>
      <c r="AK138" s="269">
        <v>405</v>
      </c>
      <c r="AL138" s="186">
        <v>361</v>
      </c>
      <c r="AM138" s="186">
        <v>334</v>
      </c>
      <c r="AN138" s="186">
        <v>435</v>
      </c>
      <c r="AO138" s="186">
        <v>446</v>
      </c>
      <c r="AP138" s="186">
        <v>457</v>
      </c>
      <c r="AQ138" s="186">
        <v>385</v>
      </c>
      <c r="AR138" s="186">
        <v>343</v>
      </c>
      <c r="AS138" s="186">
        <v>325</v>
      </c>
      <c r="AT138" s="186">
        <v>339</v>
      </c>
      <c r="AU138" s="186">
        <v>347</v>
      </c>
      <c r="AV138" s="186">
        <v>345</v>
      </c>
      <c r="AW138" s="269">
        <v>322</v>
      </c>
      <c r="AX138" s="186">
        <v>331</v>
      </c>
      <c r="AY138" s="186">
        <v>321</v>
      </c>
      <c r="AZ138" s="186">
        <v>331</v>
      </c>
      <c r="BA138" s="186">
        <v>318</v>
      </c>
      <c r="BB138" s="186">
        <v>293</v>
      </c>
      <c r="BC138" s="186">
        <v>275</v>
      </c>
      <c r="BD138" s="186">
        <v>271</v>
      </c>
      <c r="BE138" s="186">
        <v>256</v>
      </c>
      <c r="BF138" s="186">
        <v>300</v>
      </c>
      <c r="BG138" s="186">
        <v>310</v>
      </c>
      <c r="BH138" s="125">
        <v>298</v>
      </c>
      <c r="BI138" s="186">
        <v>279</v>
      </c>
      <c r="BJ138" s="186">
        <v>267</v>
      </c>
      <c r="BK138" s="186">
        <v>304</v>
      </c>
      <c r="BL138" s="186">
        <v>301</v>
      </c>
      <c r="BM138" s="186">
        <v>235</v>
      </c>
      <c r="BN138" s="186">
        <v>170</v>
      </c>
      <c r="BO138" s="186">
        <v>94</v>
      </c>
      <c r="BP138" s="186">
        <v>289</v>
      </c>
      <c r="BQ138" s="186">
        <v>452</v>
      </c>
      <c r="BR138" s="156">
        <v>289</v>
      </c>
      <c r="BS138" s="156"/>
      <c r="BT138" s="156"/>
      <c r="BU138" s="53">
        <f t="shared" si="183"/>
        <v>6</v>
      </c>
      <c r="BV138" s="26">
        <f t="shared" si="183"/>
        <v>55</v>
      </c>
      <c r="BW138" s="26">
        <f t="shared" si="183"/>
        <v>53</v>
      </c>
      <c r="BX138" s="26">
        <f t="shared" si="183"/>
        <v>110</v>
      </c>
      <c r="BY138" s="26">
        <f t="shared" si="183"/>
        <v>118</v>
      </c>
      <c r="BZ138" s="26">
        <f t="shared" si="183"/>
        <v>349</v>
      </c>
      <c r="CA138" s="26">
        <f t="shared" si="183"/>
        <v>698</v>
      </c>
      <c r="CB138" s="26">
        <f t="shared" si="183"/>
        <v>1263</v>
      </c>
      <c r="CC138" s="26">
        <f t="shared" si="183"/>
        <v>1436</v>
      </c>
      <c r="CD138" s="54">
        <f t="shared" si="183"/>
        <v>1408</v>
      </c>
    </row>
    <row r="139" spans="1:82" x14ac:dyDescent="0.25">
      <c r="A139" s="4"/>
      <c r="B139" s="61" t="s">
        <v>61</v>
      </c>
      <c r="C139" s="124"/>
      <c r="D139" s="60"/>
      <c r="E139" s="60"/>
      <c r="F139" s="60"/>
      <c r="G139" s="60"/>
      <c r="H139" s="60"/>
      <c r="I139" s="60"/>
      <c r="J139" s="60"/>
      <c r="K139" s="60"/>
      <c r="L139" s="60"/>
      <c r="M139" s="60"/>
      <c r="N139" s="125"/>
      <c r="O139" s="124"/>
      <c r="P139" s="60"/>
      <c r="Q139" s="126"/>
      <c r="R139" s="60"/>
      <c r="S139" s="126"/>
      <c r="T139" s="60"/>
      <c r="U139" s="186"/>
      <c r="V139" s="186"/>
      <c r="W139" s="186"/>
      <c r="X139" s="125"/>
      <c r="Y139" s="186"/>
      <c r="Z139" s="186"/>
      <c r="AA139" s="186"/>
      <c r="AB139" s="186"/>
      <c r="AC139" s="186"/>
      <c r="AD139" s="186"/>
      <c r="AE139" s="186"/>
      <c r="AF139" s="186"/>
      <c r="AG139" s="186"/>
      <c r="AH139" s="186"/>
      <c r="AI139" s="186"/>
      <c r="AJ139" s="186"/>
      <c r="AK139" s="269"/>
      <c r="AL139" s="186"/>
      <c r="AM139" s="186"/>
      <c r="AN139" s="186"/>
      <c r="AO139" s="186"/>
      <c r="AP139" s="186"/>
      <c r="AQ139" s="186"/>
      <c r="AR139" s="186"/>
      <c r="AS139" s="186"/>
      <c r="AT139" s="186"/>
      <c r="AU139" s="186"/>
      <c r="AV139" s="186"/>
      <c r="AW139" s="269"/>
      <c r="AX139" s="186"/>
      <c r="AY139" s="186"/>
      <c r="AZ139" s="186"/>
      <c r="BA139" s="186"/>
      <c r="BB139" s="186"/>
      <c r="BC139" s="186"/>
      <c r="BD139" s="186"/>
      <c r="BE139" s="186"/>
      <c r="BF139" s="186"/>
      <c r="BG139" s="186"/>
      <c r="BH139" s="125"/>
      <c r="BI139" s="186"/>
      <c r="BJ139" s="186"/>
      <c r="BK139" s="186"/>
      <c r="BL139" s="186"/>
      <c r="BM139" s="186"/>
      <c r="BN139" s="186">
        <v>4</v>
      </c>
      <c r="BO139" s="186">
        <v>0</v>
      </c>
      <c r="BP139" s="186">
        <v>1</v>
      </c>
      <c r="BQ139" s="186">
        <v>2</v>
      </c>
      <c r="BR139" s="156">
        <v>3</v>
      </c>
      <c r="BS139" s="156"/>
      <c r="BT139" s="156"/>
      <c r="BU139" s="53">
        <f t="shared" si="183"/>
        <v>0</v>
      </c>
      <c r="BV139" s="26">
        <f t="shared" si="183"/>
        <v>0</v>
      </c>
      <c r="BW139" s="26">
        <f t="shared" si="183"/>
        <v>0</v>
      </c>
      <c r="BX139" s="26">
        <f t="shared" si="183"/>
        <v>0</v>
      </c>
      <c r="BY139" s="26">
        <f t="shared" si="183"/>
        <v>0</v>
      </c>
      <c r="BZ139" s="26">
        <f t="shared" si="183"/>
        <v>0</v>
      </c>
      <c r="CA139" s="26">
        <f t="shared" si="183"/>
        <v>0</v>
      </c>
      <c r="CB139" s="26">
        <f t="shared" si="183"/>
        <v>0</v>
      </c>
      <c r="CC139" s="26">
        <f t="shared" si="183"/>
        <v>0</v>
      </c>
      <c r="CD139" s="54">
        <f t="shared" si="183"/>
        <v>0</v>
      </c>
    </row>
    <row r="140" spans="1:82" ht="15.75" thickBot="1" x14ac:dyDescent="0.3">
      <c r="A140" s="4"/>
      <c r="B140" s="61" t="s">
        <v>62</v>
      </c>
      <c r="C140" s="784"/>
      <c r="D140" s="785"/>
      <c r="E140" s="785"/>
      <c r="F140" s="785"/>
      <c r="G140" s="785"/>
      <c r="H140" s="786"/>
      <c r="I140" s="785"/>
      <c r="J140" s="786"/>
      <c r="K140" s="785"/>
      <c r="L140" s="786"/>
      <c r="M140" s="786"/>
      <c r="N140" s="795"/>
      <c r="O140" s="250"/>
      <c r="P140" s="249"/>
      <c r="Q140" s="796"/>
      <c r="R140" s="249"/>
      <c r="S140" s="796"/>
      <c r="T140" s="249"/>
      <c r="U140" s="797"/>
      <c r="V140" s="797"/>
      <c r="W140" s="797"/>
      <c r="X140" s="798"/>
      <c r="Y140" s="265"/>
      <c r="Z140" s="797"/>
      <c r="AA140" s="265"/>
      <c r="AB140" s="265"/>
      <c r="AC140" s="265"/>
      <c r="AD140" s="265"/>
      <c r="AE140" s="265"/>
      <c r="AF140" s="265"/>
      <c r="AG140" s="265"/>
      <c r="AH140" s="265"/>
      <c r="AI140" s="265"/>
      <c r="AJ140" s="265"/>
      <c r="AK140" s="270"/>
      <c r="AL140" s="265"/>
      <c r="AM140" s="265"/>
      <c r="AN140" s="265"/>
      <c r="AO140" s="265"/>
      <c r="AP140" s="265"/>
      <c r="AQ140" s="265"/>
      <c r="AR140" s="265"/>
      <c r="AS140" s="265"/>
      <c r="AT140" s="265"/>
      <c r="AU140" s="265"/>
      <c r="AV140" s="265"/>
      <c r="AW140" s="270"/>
      <c r="AX140" s="265"/>
      <c r="AY140" s="265"/>
      <c r="AZ140" s="265"/>
      <c r="BA140" s="265"/>
      <c r="BB140" s="265"/>
      <c r="BC140" s="265"/>
      <c r="BD140" s="265"/>
      <c r="BE140" s="265"/>
      <c r="BF140" s="265"/>
      <c r="BG140" s="265"/>
      <c r="BH140" s="282"/>
      <c r="BI140" s="265"/>
      <c r="BJ140" s="265"/>
      <c r="BK140" s="265"/>
      <c r="BL140" s="265"/>
      <c r="BM140" s="265"/>
      <c r="BN140" s="265">
        <v>1</v>
      </c>
      <c r="BO140" s="265">
        <v>0</v>
      </c>
      <c r="BP140" s="265">
        <v>0</v>
      </c>
      <c r="BQ140" s="265">
        <v>1</v>
      </c>
      <c r="BR140" s="191">
        <v>2</v>
      </c>
      <c r="BS140" s="191"/>
      <c r="BT140" s="191"/>
      <c r="BU140" s="174">
        <f t="shared" si="183"/>
        <v>0</v>
      </c>
      <c r="BV140" s="175">
        <f t="shared" si="183"/>
        <v>0</v>
      </c>
      <c r="BW140" s="175">
        <f t="shared" si="183"/>
        <v>0</v>
      </c>
      <c r="BX140" s="175">
        <f t="shared" si="183"/>
        <v>0</v>
      </c>
      <c r="BY140" s="175">
        <f t="shared" si="183"/>
        <v>0</v>
      </c>
      <c r="BZ140" s="175">
        <f t="shared" si="183"/>
        <v>0</v>
      </c>
      <c r="CA140" s="175">
        <f t="shared" si="183"/>
        <v>0</v>
      </c>
      <c r="CB140" s="175">
        <f t="shared" si="183"/>
        <v>0</v>
      </c>
      <c r="CC140" s="175">
        <f t="shared" si="183"/>
        <v>0</v>
      </c>
      <c r="CD140" s="176">
        <f t="shared" si="183"/>
        <v>0</v>
      </c>
    </row>
    <row r="141" spans="1:82" ht="15.75" thickBot="1" x14ac:dyDescent="0.3">
      <c r="A141" s="4"/>
      <c r="B141" s="84" t="s">
        <v>46</v>
      </c>
      <c r="C141" s="791">
        <v>6051</v>
      </c>
      <c r="D141" s="786">
        <v>6441</v>
      </c>
      <c r="E141" s="786">
        <v>7071</v>
      </c>
      <c r="F141" s="786">
        <v>8123</v>
      </c>
      <c r="G141" s="786">
        <v>7950</v>
      </c>
      <c r="H141" s="786">
        <v>7058</v>
      </c>
      <c r="I141" s="786">
        <v>6944</v>
      </c>
      <c r="J141" s="786">
        <v>7507</v>
      </c>
      <c r="K141" s="786">
        <v>8522</v>
      </c>
      <c r="L141" s="786">
        <v>7768</v>
      </c>
      <c r="M141" s="786">
        <v>5848</v>
      </c>
      <c r="N141" s="799">
        <v>5436</v>
      </c>
      <c r="O141" s="197">
        <v>5276</v>
      </c>
      <c r="P141" s="197">
        <v>4910</v>
      </c>
      <c r="Q141" s="197">
        <f t="shared" ref="Q141:AV141" si="184">SUM(Q136:Q140)</f>
        <v>2795</v>
      </c>
      <c r="R141" s="197">
        <f t="shared" si="184"/>
        <v>2851</v>
      </c>
      <c r="S141" s="197">
        <f t="shared" si="184"/>
        <v>3022</v>
      </c>
      <c r="T141" s="197">
        <f t="shared" si="184"/>
        <v>4449</v>
      </c>
      <c r="U141" s="266">
        <f t="shared" si="184"/>
        <v>5677</v>
      </c>
      <c r="V141" s="266">
        <f t="shared" si="184"/>
        <v>6536</v>
      </c>
      <c r="W141" s="266">
        <f t="shared" si="184"/>
        <v>8423</v>
      </c>
      <c r="X141" s="266">
        <f t="shared" si="184"/>
        <v>7164</v>
      </c>
      <c r="Y141" s="794">
        <f t="shared" si="184"/>
        <v>6081</v>
      </c>
      <c r="Z141" s="266">
        <f t="shared" si="184"/>
        <v>5692</v>
      </c>
      <c r="AA141" s="266">
        <f t="shared" si="184"/>
        <v>5550</v>
      </c>
      <c r="AB141" s="266">
        <f t="shared" si="184"/>
        <v>6693</v>
      </c>
      <c r="AC141" s="266">
        <f t="shared" si="184"/>
        <v>9098</v>
      </c>
      <c r="AD141" s="266">
        <f t="shared" si="184"/>
        <v>11833</v>
      </c>
      <c r="AE141" s="266">
        <f t="shared" si="184"/>
        <v>13644</v>
      </c>
      <c r="AF141" s="885">
        <f t="shared" si="184"/>
        <v>17003</v>
      </c>
      <c r="AG141" s="885">
        <f t="shared" si="184"/>
        <v>18971</v>
      </c>
      <c r="AH141" s="885">
        <f t="shared" si="184"/>
        <v>19183</v>
      </c>
      <c r="AI141" s="885">
        <f t="shared" si="184"/>
        <v>18324</v>
      </c>
      <c r="AJ141" s="885">
        <f t="shared" si="184"/>
        <v>16403</v>
      </c>
      <c r="AK141" s="792">
        <f t="shared" si="184"/>
        <v>14759</v>
      </c>
      <c r="AL141" s="885">
        <f t="shared" si="184"/>
        <v>14589</v>
      </c>
      <c r="AM141" s="885">
        <f t="shared" si="184"/>
        <v>14973</v>
      </c>
      <c r="AN141" s="885">
        <f t="shared" si="184"/>
        <v>14812</v>
      </c>
      <c r="AO141" s="885">
        <f t="shared" si="184"/>
        <v>13916</v>
      </c>
      <c r="AP141" s="885">
        <f t="shared" si="184"/>
        <v>15050</v>
      </c>
      <c r="AQ141" s="885">
        <f t="shared" si="184"/>
        <v>17297</v>
      </c>
      <c r="AR141" s="885">
        <f t="shared" si="184"/>
        <v>16925</v>
      </c>
      <c r="AS141" s="885">
        <f t="shared" si="184"/>
        <v>18089</v>
      </c>
      <c r="AT141" s="885">
        <f t="shared" si="184"/>
        <v>18597</v>
      </c>
      <c r="AU141" s="885">
        <f t="shared" si="184"/>
        <v>17501</v>
      </c>
      <c r="AV141" s="885">
        <f t="shared" si="184"/>
        <v>14123</v>
      </c>
      <c r="AW141" s="794">
        <v>12582</v>
      </c>
      <c r="AX141" s="794">
        <v>13740</v>
      </c>
      <c r="AY141" s="794">
        <v>14577</v>
      </c>
      <c r="AZ141" s="794">
        <v>16194</v>
      </c>
      <c r="BA141" s="794">
        <v>17225</v>
      </c>
      <c r="BB141" s="794">
        <v>16893</v>
      </c>
      <c r="BC141" s="794">
        <v>16421</v>
      </c>
      <c r="BD141" s="794">
        <v>16159</v>
      </c>
      <c r="BE141" s="794">
        <v>16392</v>
      </c>
      <c r="BF141" s="794">
        <v>16643</v>
      </c>
      <c r="BG141" s="794">
        <v>15293</v>
      </c>
      <c r="BH141" s="793">
        <v>12710</v>
      </c>
      <c r="BI141" s="793">
        <v>10630</v>
      </c>
      <c r="BJ141" s="793">
        <v>10554</v>
      </c>
      <c r="BK141" s="793">
        <v>10845</v>
      </c>
      <c r="BL141" s="793">
        <v>12994</v>
      </c>
      <c r="BM141" s="793">
        <v>12454</v>
      </c>
      <c r="BN141" s="793">
        <v>3038</v>
      </c>
      <c r="BO141" s="793">
        <v>2204</v>
      </c>
      <c r="BP141" s="793">
        <v>2471</v>
      </c>
      <c r="BQ141" s="793">
        <v>5322</v>
      </c>
      <c r="BR141" s="132">
        <v>8968</v>
      </c>
      <c r="BS141" s="132"/>
      <c r="BT141" s="132"/>
      <c r="BU141" s="55">
        <f t="shared" si="183"/>
        <v>-775</v>
      </c>
      <c r="BV141" s="56">
        <f t="shared" si="183"/>
        <v>-1531</v>
      </c>
      <c r="BW141" s="56">
        <f t="shared" si="183"/>
        <v>-4276</v>
      </c>
      <c r="BX141" s="56">
        <f t="shared" si="183"/>
        <v>-5272</v>
      </c>
      <c r="BY141" s="56">
        <f t="shared" si="183"/>
        <v>-4928</v>
      </c>
      <c r="BZ141" s="56">
        <f t="shared" si="183"/>
        <v>-2609</v>
      </c>
      <c r="CA141" s="56">
        <f t="shared" si="183"/>
        <v>-1267</v>
      </c>
      <c r="CB141" s="56">
        <f t="shared" si="183"/>
        <v>-971</v>
      </c>
      <c r="CC141" s="56">
        <f t="shared" si="183"/>
        <v>-99</v>
      </c>
      <c r="CD141" s="57">
        <f t="shared" si="183"/>
        <v>-604</v>
      </c>
    </row>
    <row r="142" spans="1:82" ht="15.75" thickTop="1"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9"/>
      <c r="AA142" s="186"/>
      <c r="AB142" s="186"/>
      <c r="AC142" s="186"/>
      <c r="AD142" s="186"/>
      <c r="AE142" s="589"/>
      <c r="AF142" s="886"/>
      <c r="AG142" s="886"/>
      <c r="AH142" s="886"/>
      <c r="AI142" s="886"/>
      <c r="AJ142" s="265"/>
      <c r="AK142" s="887"/>
      <c r="AL142" s="265"/>
      <c r="AM142" s="265"/>
      <c r="AN142" s="265"/>
      <c r="AO142" s="265"/>
      <c r="AP142" s="265"/>
      <c r="AQ142" s="265"/>
      <c r="AR142" s="265"/>
      <c r="AS142" s="265"/>
      <c r="AT142" s="265"/>
      <c r="AU142" s="265"/>
      <c r="AV142" s="265"/>
      <c r="AW142" s="269"/>
      <c r="AX142" s="186"/>
      <c r="AY142" s="186"/>
      <c r="AZ142" s="186"/>
      <c r="BA142" s="186"/>
      <c r="BB142" s="186"/>
      <c r="BC142" s="186"/>
      <c r="BD142" s="186"/>
      <c r="BE142" s="186"/>
      <c r="BF142" s="186"/>
      <c r="BG142" s="186"/>
      <c r="BH142" s="125"/>
      <c r="BI142" s="186"/>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2"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186"/>
      <c r="AA143" s="186"/>
      <c r="AB143" s="186"/>
      <c r="AC143" s="186"/>
      <c r="AD143" s="186"/>
      <c r="AE143" s="186">
        <v>466</v>
      </c>
      <c r="AF143" s="888">
        <v>779</v>
      </c>
      <c r="AG143" s="888">
        <v>1389</v>
      </c>
      <c r="AH143" s="888">
        <v>876</v>
      </c>
      <c r="AI143" s="888">
        <v>551</v>
      </c>
      <c r="AJ143" s="888">
        <v>429</v>
      </c>
      <c r="AK143" s="889">
        <v>159</v>
      </c>
      <c r="AL143" s="888">
        <v>355</v>
      </c>
      <c r="AM143" s="888">
        <v>1112</v>
      </c>
      <c r="AN143" s="888">
        <v>1396</v>
      </c>
      <c r="AO143" s="888">
        <v>866</v>
      </c>
      <c r="AP143" s="888">
        <v>1161</v>
      </c>
      <c r="AQ143" s="888">
        <v>1123</v>
      </c>
      <c r="AR143" s="888">
        <v>1799</v>
      </c>
      <c r="AS143" s="888">
        <v>2065</v>
      </c>
      <c r="AT143" s="888">
        <v>1936</v>
      </c>
      <c r="AU143" s="888">
        <v>975</v>
      </c>
      <c r="AV143" s="888">
        <v>191</v>
      </c>
      <c r="AW143" s="889">
        <v>237</v>
      </c>
      <c r="AX143" s="888">
        <v>349</v>
      </c>
      <c r="AY143" s="888">
        <v>741</v>
      </c>
      <c r="AZ143" s="888">
        <v>1145</v>
      </c>
      <c r="BA143" s="888">
        <v>916</v>
      </c>
      <c r="BB143" s="888">
        <v>836</v>
      </c>
      <c r="BC143" s="888">
        <v>567</v>
      </c>
      <c r="BD143" s="888">
        <v>1064</v>
      </c>
      <c r="BE143" s="888">
        <v>997</v>
      </c>
      <c r="BF143" s="888">
        <v>1491</v>
      </c>
      <c r="BG143" s="888">
        <v>864</v>
      </c>
      <c r="BH143" s="890">
        <v>315</v>
      </c>
      <c r="BI143" s="888">
        <v>473</v>
      </c>
      <c r="BJ143" s="888">
        <v>607</v>
      </c>
      <c r="BK143" s="888">
        <v>1563</v>
      </c>
      <c r="BL143" s="888">
        <v>2013</v>
      </c>
      <c r="BM143" s="888">
        <v>443</v>
      </c>
      <c r="BN143" s="888">
        <v>21</v>
      </c>
      <c r="BO143" s="888">
        <v>22</v>
      </c>
      <c r="BP143" s="888">
        <v>37</v>
      </c>
      <c r="BQ143" s="888">
        <v>503</v>
      </c>
      <c r="BR143" s="260">
        <v>1432</v>
      </c>
      <c r="BS143" s="260"/>
      <c r="BT143" s="260"/>
      <c r="BU143" s="53">
        <f t="shared" ref="BU143:BU148" si="185">O143-C143</f>
        <v>0</v>
      </c>
      <c r="BV143" s="26">
        <f t="shared" ref="BV143:BV148" si="186">P143-D143</f>
        <v>0</v>
      </c>
      <c r="BW143" s="26">
        <f t="shared" ref="BW143:BW148" si="187">Q143-E143</f>
        <v>0</v>
      </c>
      <c r="BX143" s="26">
        <f t="shared" ref="BX143:BX148" si="188">R143-F143</f>
        <v>0</v>
      </c>
      <c r="BY143" s="26">
        <f t="shared" ref="BY143:BY148" si="189">S143-G143</f>
        <v>0</v>
      </c>
      <c r="BZ143" s="26">
        <f t="shared" ref="BZ143:BZ148" si="190">T143-H143</f>
        <v>0</v>
      </c>
      <c r="CA143" s="26">
        <f t="shared" ref="CA143:CA148" si="191">U143-I143</f>
        <v>0</v>
      </c>
      <c r="CB143" s="26">
        <f t="shared" ref="CB143:CB148" si="192">V143-J143</f>
        <v>0</v>
      </c>
      <c r="CC143" s="26">
        <f t="shared" ref="CC143:CC148" si="193">W143-K143</f>
        <v>0</v>
      </c>
      <c r="CD143" s="54">
        <f t="shared" ref="CD143:CD148" si="194">X143-L143</f>
        <v>0</v>
      </c>
    </row>
    <row r="144" spans="1:82" x14ac:dyDescent="0.25">
      <c r="A144" s="4"/>
      <c r="B144" s="61" t="s">
        <v>63</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186"/>
      <c r="AA144" s="186"/>
      <c r="AB144" s="186"/>
      <c r="AC144" s="186"/>
      <c r="AD144" s="186"/>
      <c r="AE144" s="186">
        <v>26</v>
      </c>
      <c r="AF144" s="888">
        <v>424</v>
      </c>
      <c r="AG144" s="888">
        <v>659</v>
      </c>
      <c r="AH144" s="888">
        <v>367</v>
      </c>
      <c r="AI144" s="888">
        <v>163</v>
      </c>
      <c r="AJ144" s="888">
        <v>14</v>
      </c>
      <c r="AK144" s="889">
        <v>5</v>
      </c>
      <c r="AL144" s="888">
        <v>5</v>
      </c>
      <c r="AM144" s="888">
        <v>8</v>
      </c>
      <c r="AN144" s="888">
        <v>22</v>
      </c>
      <c r="AO144" s="888">
        <v>1253</v>
      </c>
      <c r="AP144" s="888">
        <v>597</v>
      </c>
      <c r="AQ144" s="888">
        <v>494</v>
      </c>
      <c r="AR144" s="888">
        <v>751</v>
      </c>
      <c r="AS144" s="888">
        <v>838</v>
      </c>
      <c r="AT144" s="888">
        <v>842</v>
      </c>
      <c r="AU144" s="888">
        <v>388</v>
      </c>
      <c r="AV144" s="888">
        <v>15</v>
      </c>
      <c r="AW144" s="889">
        <v>6</v>
      </c>
      <c r="AX144" s="888">
        <v>10</v>
      </c>
      <c r="AY144" s="888">
        <v>12</v>
      </c>
      <c r="AZ144" s="888">
        <v>22</v>
      </c>
      <c r="BA144" s="888">
        <v>829</v>
      </c>
      <c r="BB144" s="888">
        <v>530</v>
      </c>
      <c r="BC144" s="888">
        <v>412</v>
      </c>
      <c r="BD144" s="888">
        <v>640</v>
      </c>
      <c r="BE144" s="888">
        <v>585</v>
      </c>
      <c r="BF144" s="888">
        <v>701</v>
      </c>
      <c r="BG144" s="888">
        <v>296</v>
      </c>
      <c r="BH144" s="890">
        <v>8</v>
      </c>
      <c r="BI144" s="888">
        <v>5</v>
      </c>
      <c r="BJ144" s="888">
        <v>8</v>
      </c>
      <c r="BK144" s="888">
        <v>19</v>
      </c>
      <c r="BL144" s="888">
        <v>89</v>
      </c>
      <c r="BM144" s="888">
        <v>1166</v>
      </c>
      <c r="BN144" s="888">
        <v>8</v>
      </c>
      <c r="BO144" s="888">
        <v>4</v>
      </c>
      <c r="BP144" s="888">
        <v>25</v>
      </c>
      <c r="BQ144" s="888">
        <v>426</v>
      </c>
      <c r="BR144" s="260">
        <v>275</v>
      </c>
      <c r="BS144" s="260"/>
      <c r="BT144" s="260"/>
      <c r="BU144" s="53">
        <f t="shared" si="185"/>
        <v>0</v>
      </c>
      <c r="BV144" s="26">
        <f t="shared" si="186"/>
        <v>0</v>
      </c>
      <c r="BW144" s="26">
        <f t="shared" si="187"/>
        <v>0</v>
      </c>
      <c r="BX144" s="26">
        <f t="shared" si="188"/>
        <v>0</v>
      </c>
      <c r="BY144" s="26">
        <f t="shared" si="189"/>
        <v>0</v>
      </c>
      <c r="BZ144" s="26">
        <f t="shared" si="190"/>
        <v>0</v>
      </c>
      <c r="CA144" s="26">
        <f t="shared" si="191"/>
        <v>0</v>
      </c>
      <c r="CB144" s="26">
        <f t="shared" si="192"/>
        <v>0</v>
      </c>
      <c r="CC144" s="26">
        <f t="shared" si="193"/>
        <v>0</v>
      </c>
      <c r="CD144" s="54">
        <f t="shared" si="194"/>
        <v>0</v>
      </c>
    </row>
    <row r="145" spans="1:82" x14ac:dyDescent="0.25">
      <c r="A145" s="4"/>
      <c r="B145" s="61" t="s">
        <v>57</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186"/>
      <c r="AA145" s="186"/>
      <c r="AB145" s="186"/>
      <c r="AC145" s="186"/>
      <c r="AD145" s="186"/>
      <c r="AE145" s="186">
        <v>40</v>
      </c>
      <c r="AF145" s="888">
        <v>35</v>
      </c>
      <c r="AG145" s="888">
        <v>26</v>
      </c>
      <c r="AH145" s="888">
        <v>16</v>
      </c>
      <c r="AI145" s="888">
        <v>51</v>
      </c>
      <c r="AJ145" s="888">
        <v>34</v>
      </c>
      <c r="AK145" s="889">
        <v>41</v>
      </c>
      <c r="AL145" s="888">
        <v>39</v>
      </c>
      <c r="AM145" s="888">
        <v>59</v>
      </c>
      <c r="AN145" s="888">
        <v>36</v>
      </c>
      <c r="AO145" s="888">
        <v>21</v>
      </c>
      <c r="AP145" s="888">
        <v>49</v>
      </c>
      <c r="AQ145" s="888">
        <v>32</v>
      </c>
      <c r="AR145" s="888">
        <v>35</v>
      </c>
      <c r="AS145" s="888">
        <v>18</v>
      </c>
      <c r="AT145" s="888">
        <v>29</v>
      </c>
      <c r="AU145" s="888">
        <v>60</v>
      </c>
      <c r="AV145" s="888">
        <v>53</v>
      </c>
      <c r="AW145" s="889">
        <v>50</v>
      </c>
      <c r="AX145" s="888">
        <v>63</v>
      </c>
      <c r="AY145" s="888">
        <v>41</v>
      </c>
      <c r="AZ145" s="888">
        <v>41</v>
      </c>
      <c r="BA145" s="888">
        <v>44</v>
      </c>
      <c r="BB145" s="888">
        <v>32</v>
      </c>
      <c r="BC145" s="888">
        <v>28</v>
      </c>
      <c r="BD145" s="888">
        <v>28</v>
      </c>
      <c r="BE145" s="888">
        <v>33</v>
      </c>
      <c r="BF145" s="888">
        <v>38</v>
      </c>
      <c r="BG145" s="888">
        <v>61</v>
      </c>
      <c r="BH145" s="890">
        <v>36</v>
      </c>
      <c r="BI145" s="888">
        <v>49</v>
      </c>
      <c r="BJ145" s="888">
        <v>42</v>
      </c>
      <c r="BK145" s="888">
        <v>59</v>
      </c>
      <c r="BL145" s="888">
        <v>64</v>
      </c>
      <c r="BM145" s="888">
        <v>27</v>
      </c>
      <c r="BN145" s="888">
        <v>10</v>
      </c>
      <c r="BO145" s="888">
        <v>7</v>
      </c>
      <c r="BP145" s="888">
        <v>29</v>
      </c>
      <c r="BQ145" s="888">
        <v>88</v>
      </c>
      <c r="BR145" s="260">
        <v>26</v>
      </c>
      <c r="BS145" s="260"/>
      <c r="BT145" s="260"/>
      <c r="BU145" s="53">
        <f t="shared" si="185"/>
        <v>0</v>
      </c>
      <c r="BV145" s="26">
        <f t="shared" si="186"/>
        <v>0</v>
      </c>
      <c r="BW145" s="26">
        <f t="shared" si="187"/>
        <v>0</v>
      </c>
      <c r="BX145" s="26">
        <f t="shared" si="188"/>
        <v>0</v>
      </c>
      <c r="BY145" s="26">
        <f t="shared" si="189"/>
        <v>0</v>
      </c>
      <c r="BZ145" s="26">
        <f t="shared" si="190"/>
        <v>0</v>
      </c>
      <c r="CA145" s="26">
        <f t="shared" si="191"/>
        <v>0</v>
      </c>
      <c r="CB145" s="26">
        <f t="shared" si="192"/>
        <v>0</v>
      </c>
      <c r="CC145" s="26">
        <f t="shared" si="193"/>
        <v>0</v>
      </c>
      <c r="CD145" s="54">
        <f t="shared" si="194"/>
        <v>0</v>
      </c>
    </row>
    <row r="146" spans="1:82" x14ac:dyDescent="0.25">
      <c r="A146" s="4"/>
      <c r="B146" s="61" t="s">
        <v>52</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186"/>
      <c r="AA146" s="186"/>
      <c r="AB146" s="186"/>
      <c r="AC146" s="186"/>
      <c r="AD146" s="186"/>
      <c r="AE146" s="186">
        <v>0</v>
      </c>
      <c r="AF146" s="888">
        <v>0</v>
      </c>
      <c r="AG146" s="888">
        <v>0</v>
      </c>
      <c r="AH146" s="888">
        <v>0</v>
      </c>
      <c r="AI146" s="888">
        <v>0</v>
      </c>
      <c r="AJ146" s="888">
        <v>0</v>
      </c>
      <c r="AK146" s="889">
        <v>0</v>
      </c>
      <c r="AL146" s="888">
        <v>0</v>
      </c>
      <c r="AM146" s="888">
        <v>0</v>
      </c>
      <c r="AN146" s="888">
        <v>0</v>
      </c>
      <c r="AO146" s="888">
        <v>0</v>
      </c>
      <c r="AP146" s="888">
        <v>0</v>
      </c>
      <c r="AQ146" s="888">
        <v>0</v>
      </c>
      <c r="AR146" s="888">
        <v>0</v>
      </c>
      <c r="AS146" s="888">
        <v>0</v>
      </c>
      <c r="AT146" s="888">
        <v>0</v>
      </c>
      <c r="AU146" s="888">
        <v>0</v>
      </c>
      <c r="AV146" s="888">
        <v>0</v>
      </c>
      <c r="AW146" s="889">
        <v>0</v>
      </c>
      <c r="AX146" s="888">
        <v>0</v>
      </c>
      <c r="AY146" s="888">
        <v>0</v>
      </c>
      <c r="AZ146" s="888">
        <v>0</v>
      </c>
      <c r="BA146" s="888">
        <v>0</v>
      </c>
      <c r="BB146" s="888">
        <v>0</v>
      </c>
      <c r="BC146" s="888">
        <v>0</v>
      </c>
      <c r="BD146" s="888">
        <v>0</v>
      </c>
      <c r="BE146" s="888">
        <v>0</v>
      </c>
      <c r="BF146" s="888">
        <v>0</v>
      </c>
      <c r="BG146" s="888">
        <v>0</v>
      </c>
      <c r="BH146" s="890">
        <v>0</v>
      </c>
      <c r="BI146" s="888">
        <v>0</v>
      </c>
      <c r="BJ146" s="888">
        <v>0</v>
      </c>
      <c r="BK146" s="888">
        <v>0</v>
      </c>
      <c r="BL146" s="888">
        <v>0</v>
      </c>
      <c r="BM146" s="888">
        <v>0</v>
      </c>
      <c r="BN146" s="888">
        <v>0</v>
      </c>
      <c r="BO146" s="888">
        <v>0</v>
      </c>
      <c r="BP146" s="888">
        <v>0</v>
      </c>
      <c r="BQ146" s="888">
        <v>0</v>
      </c>
      <c r="BR146" s="260">
        <v>0</v>
      </c>
      <c r="BS146" s="260"/>
      <c r="BT146" s="260"/>
      <c r="BU146" s="53">
        <f t="shared" si="185"/>
        <v>0</v>
      </c>
      <c r="BV146" s="26">
        <f t="shared" si="186"/>
        <v>0</v>
      </c>
      <c r="BW146" s="26">
        <f t="shared" si="187"/>
        <v>0</v>
      </c>
      <c r="BX146" s="26">
        <f t="shared" si="188"/>
        <v>0</v>
      </c>
      <c r="BY146" s="26">
        <f t="shared" si="189"/>
        <v>0</v>
      </c>
      <c r="BZ146" s="26">
        <f t="shared" si="190"/>
        <v>0</v>
      </c>
      <c r="CA146" s="26">
        <f t="shared" si="191"/>
        <v>0</v>
      </c>
      <c r="CB146" s="26">
        <f t="shared" si="192"/>
        <v>0</v>
      </c>
      <c r="CC146" s="26">
        <f t="shared" si="193"/>
        <v>0</v>
      </c>
      <c r="CD146" s="54">
        <f t="shared" si="194"/>
        <v>0</v>
      </c>
    </row>
    <row r="147" spans="1:82" ht="15.75" thickBot="1" x14ac:dyDescent="0.3">
      <c r="A147" s="4"/>
      <c r="B147" s="61" t="s">
        <v>51</v>
      </c>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797"/>
      <c r="AA147" s="265"/>
      <c r="AB147" s="265"/>
      <c r="AC147" s="265"/>
      <c r="AD147" s="265"/>
      <c r="AE147" s="265">
        <v>0</v>
      </c>
      <c r="AF147" s="891">
        <v>0</v>
      </c>
      <c r="AG147" s="892">
        <v>0</v>
      </c>
      <c r="AH147" s="892">
        <v>0</v>
      </c>
      <c r="AI147" s="892">
        <v>0</v>
      </c>
      <c r="AJ147" s="892">
        <v>0</v>
      </c>
      <c r="AK147" s="893">
        <v>0</v>
      </c>
      <c r="AL147" s="892">
        <v>0</v>
      </c>
      <c r="AM147" s="892">
        <v>0</v>
      </c>
      <c r="AN147" s="892">
        <v>0</v>
      </c>
      <c r="AO147" s="892">
        <v>0</v>
      </c>
      <c r="AP147" s="892">
        <v>0</v>
      </c>
      <c r="AQ147" s="892">
        <v>0</v>
      </c>
      <c r="AR147" s="892">
        <v>0</v>
      </c>
      <c r="AS147" s="892">
        <v>0</v>
      </c>
      <c r="AT147" s="892">
        <v>0</v>
      </c>
      <c r="AU147" s="892">
        <v>0</v>
      </c>
      <c r="AV147" s="892">
        <v>0</v>
      </c>
      <c r="AW147" s="893">
        <v>0</v>
      </c>
      <c r="AX147" s="892">
        <v>0</v>
      </c>
      <c r="AY147" s="892">
        <v>0</v>
      </c>
      <c r="AZ147" s="892">
        <v>1</v>
      </c>
      <c r="BA147" s="892">
        <v>0</v>
      </c>
      <c r="BB147" s="892">
        <v>0</v>
      </c>
      <c r="BC147" s="892">
        <v>0</v>
      </c>
      <c r="BD147" s="892">
        <v>0</v>
      </c>
      <c r="BE147" s="892">
        <v>0</v>
      </c>
      <c r="BF147" s="892">
        <v>0</v>
      </c>
      <c r="BG147" s="892">
        <v>0</v>
      </c>
      <c r="BH147" s="894">
        <v>0</v>
      </c>
      <c r="BI147" s="892">
        <v>0</v>
      </c>
      <c r="BJ147" s="892">
        <v>0</v>
      </c>
      <c r="BK147" s="892">
        <v>0</v>
      </c>
      <c r="BL147" s="892">
        <v>0</v>
      </c>
      <c r="BM147" s="892">
        <v>0</v>
      </c>
      <c r="BN147" s="892">
        <v>0</v>
      </c>
      <c r="BO147" s="892">
        <v>0</v>
      </c>
      <c r="BP147" s="892">
        <v>0</v>
      </c>
      <c r="BQ147" s="892">
        <v>0</v>
      </c>
      <c r="BR147" s="261">
        <v>0</v>
      </c>
      <c r="BS147" s="261"/>
      <c r="BT147" s="261"/>
      <c r="BU147" s="174">
        <f t="shared" si="185"/>
        <v>0</v>
      </c>
      <c r="BV147" s="175">
        <f t="shared" si="186"/>
        <v>0</v>
      </c>
      <c r="BW147" s="175">
        <f t="shared" si="187"/>
        <v>0</v>
      </c>
      <c r="BX147" s="175">
        <f t="shared" si="188"/>
        <v>0</v>
      </c>
      <c r="BY147" s="175">
        <f t="shared" si="189"/>
        <v>0</v>
      </c>
      <c r="BZ147" s="175">
        <f t="shared" si="190"/>
        <v>0</v>
      </c>
      <c r="CA147" s="175">
        <f t="shared" si="191"/>
        <v>0</v>
      </c>
      <c r="CB147" s="175">
        <f t="shared" si="192"/>
        <v>0</v>
      </c>
      <c r="CC147" s="175">
        <f t="shared" si="193"/>
        <v>0</v>
      </c>
      <c r="CD147" s="176">
        <f t="shared" si="194"/>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532</v>
      </c>
      <c r="AF148" s="885">
        <v>1238</v>
      </c>
      <c r="AG148" s="266">
        <v>2074</v>
      </c>
      <c r="AH148" s="266">
        <f>SUM(AH143:AH147)</f>
        <v>1259</v>
      </c>
      <c r="AI148" s="266">
        <f>SUM(AI143:AI147)</f>
        <v>765</v>
      </c>
      <c r="AJ148" s="266">
        <v>477</v>
      </c>
      <c r="AK148" s="792">
        <v>205</v>
      </c>
      <c r="AL148" s="266">
        <v>399</v>
      </c>
      <c r="AM148" s="266">
        <v>1179</v>
      </c>
      <c r="AN148" s="266">
        <v>1454</v>
      </c>
      <c r="AO148" s="266">
        <v>2140</v>
      </c>
      <c r="AP148" s="266">
        <v>1807</v>
      </c>
      <c r="AQ148" s="266">
        <v>1649</v>
      </c>
      <c r="AR148" s="266">
        <v>2585</v>
      </c>
      <c r="AS148" s="266">
        <v>2921</v>
      </c>
      <c r="AT148" s="266">
        <v>2807</v>
      </c>
      <c r="AU148" s="266">
        <v>1423</v>
      </c>
      <c r="AV148" s="266">
        <v>259</v>
      </c>
      <c r="AW148" s="792">
        <v>293</v>
      </c>
      <c r="AX148" s="266">
        <v>422</v>
      </c>
      <c r="AY148" s="266">
        <v>794</v>
      </c>
      <c r="AZ148" s="266">
        <v>1209</v>
      </c>
      <c r="BA148" s="266">
        <v>1789</v>
      </c>
      <c r="BB148" s="266">
        <v>1398</v>
      </c>
      <c r="BC148" s="266">
        <v>1007</v>
      </c>
      <c r="BD148" s="266">
        <v>1732</v>
      </c>
      <c r="BE148" s="266">
        <v>1615</v>
      </c>
      <c r="BF148" s="266">
        <v>2230</v>
      </c>
      <c r="BG148" s="266">
        <v>1221</v>
      </c>
      <c r="BH148" s="800">
        <v>359</v>
      </c>
      <c r="BI148" s="266">
        <v>527</v>
      </c>
      <c r="BJ148" s="266">
        <v>657</v>
      </c>
      <c r="BK148" s="266">
        <v>1641</v>
      </c>
      <c r="BL148" s="266">
        <v>2166</v>
      </c>
      <c r="BM148" s="266">
        <v>1636</v>
      </c>
      <c r="BN148" s="266">
        <v>39</v>
      </c>
      <c r="BO148" s="266">
        <v>33</v>
      </c>
      <c r="BP148" s="266">
        <v>91</v>
      </c>
      <c r="BQ148" s="266">
        <v>1017</v>
      </c>
      <c r="BR148" s="198">
        <v>1733</v>
      </c>
      <c r="BS148" s="198"/>
      <c r="BT148" s="198"/>
      <c r="BU148" s="55">
        <f t="shared" si="185"/>
        <v>0</v>
      </c>
      <c r="BV148" s="56">
        <f t="shared" si="186"/>
        <v>0</v>
      </c>
      <c r="BW148" s="56">
        <f t="shared" si="187"/>
        <v>0</v>
      </c>
      <c r="BX148" s="56">
        <f t="shared" si="188"/>
        <v>0</v>
      </c>
      <c r="BY148" s="56">
        <f t="shared" si="189"/>
        <v>0</v>
      </c>
      <c r="BZ148" s="56">
        <f t="shared" si="190"/>
        <v>0</v>
      </c>
      <c r="CA148" s="56">
        <f t="shared" si="191"/>
        <v>0</v>
      </c>
      <c r="CB148" s="56">
        <f t="shared" si="192"/>
        <v>0</v>
      </c>
      <c r="CC148" s="56">
        <f t="shared" si="193"/>
        <v>0</v>
      </c>
      <c r="CD148" s="57">
        <f t="shared" si="194"/>
        <v>0</v>
      </c>
    </row>
    <row r="149" spans="1:82" ht="15.75" thickTop="1" x14ac:dyDescent="0.25">
      <c r="A149" s="4"/>
      <c r="B149" s="801"/>
      <c r="C149" s="783"/>
      <c r="D149" s="783"/>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c r="BU149" s="215"/>
      <c r="BV149" s="215"/>
      <c r="BW149" s="215"/>
      <c r="BX149" s="215"/>
      <c r="BY149" s="215"/>
      <c r="BZ149" s="215"/>
      <c r="CA149" s="215"/>
      <c r="CB149" s="215"/>
      <c r="CC149" s="215"/>
      <c r="CD149" s="215"/>
    </row>
    <row r="150" spans="1:82" x14ac:dyDescent="0.25">
      <c r="A150" s="4"/>
      <c r="B150" s="801"/>
      <c r="C150" s="783"/>
      <c r="D150" s="783"/>
      <c r="E150" s="783"/>
      <c r="F150" s="783"/>
      <c r="G150" s="783"/>
      <c r="H150" s="783"/>
      <c r="I150" s="783"/>
      <c r="J150" s="783"/>
      <c r="K150" s="783"/>
      <c r="L150" s="783"/>
      <c r="M150" s="783"/>
      <c r="N150" s="783"/>
      <c r="O150" s="783"/>
      <c r="P150" s="783"/>
      <c r="Q150" s="783"/>
      <c r="R150" s="783"/>
      <c r="S150" s="783"/>
      <c r="T150" s="783"/>
      <c r="U150" s="783"/>
      <c r="V150" s="783"/>
      <c r="W150" s="783"/>
      <c r="X150" s="783"/>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BU150" s="215"/>
      <c r="BV150" s="215"/>
      <c r="BW150" s="215"/>
      <c r="BX150" s="215"/>
      <c r="BY150" s="215"/>
      <c r="BZ150" s="215"/>
      <c r="CA150" s="215"/>
      <c r="CB150" s="215"/>
      <c r="CC150" s="215"/>
      <c r="CD150" s="215"/>
    </row>
    <row r="151" spans="1:82" x14ac:dyDescent="0.25">
      <c r="A151" s="4"/>
      <c r="B151" s="801"/>
      <c r="C151" s="783"/>
      <c r="D151" s="783"/>
      <c r="E151" s="783"/>
      <c r="F151" s="783"/>
      <c r="G151" s="783"/>
      <c r="H151" s="783"/>
      <c r="I151" s="783"/>
      <c r="J151" s="783"/>
      <c r="K151" s="783"/>
      <c r="L151" s="783"/>
      <c r="M151" s="783"/>
      <c r="N151" s="783"/>
      <c r="O151" s="783"/>
      <c r="P151" s="783"/>
      <c r="Q151" s="783"/>
      <c r="R151" s="783"/>
      <c r="S151" s="783"/>
      <c r="T151" s="783"/>
      <c r="U151" s="783"/>
      <c r="V151" s="783"/>
      <c r="W151" s="783"/>
      <c r="X151" s="783"/>
      <c r="Y151" s="783"/>
      <c r="Z151" s="783"/>
      <c r="AA151" s="783"/>
      <c r="AB151" s="783"/>
      <c r="AC151" s="783"/>
      <c r="AD151" s="783"/>
      <c r="AE151" s="783"/>
      <c r="AF151" s="783"/>
      <c r="AG151" s="783"/>
      <c r="AH151" s="783"/>
      <c r="AI151" s="783"/>
      <c r="AJ151" s="783"/>
      <c r="AK151" s="783"/>
      <c r="AL151" s="783"/>
      <c r="AM151" s="783"/>
      <c r="AN151" s="783"/>
      <c r="AO151" s="783"/>
      <c r="AP151" s="783"/>
      <c r="AQ151" s="783"/>
      <c r="AR151" s="783"/>
      <c r="AS151" s="783"/>
      <c r="AT151" s="783"/>
      <c r="AU151" s="783"/>
      <c r="AV151" s="783"/>
      <c r="BU151" s="215"/>
      <c r="BV151" s="215"/>
      <c r="BW151" s="215"/>
      <c r="BX151" s="215"/>
      <c r="BY151" s="215"/>
      <c r="BZ151" s="215"/>
      <c r="CA151" s="215"/>
      <c r="CB151" s="215"/>
      <c r="CC151" s="215"/>
      <c r="CD151" s="215"/>
    </row>
    <row r="153" spans="1:82" x14ac:dyDescent="0.25">
      <c r="B153" s="803" t="s">
        <v>27</v>
      </c>
    </row>
    <row r="154" spans="1:82" x14ac:dyDescent="0.25">
      <c r="B154" s="20" t="s">
        <v>28</v>
      </c>
    </row>
    <row r="157" spans="1:82" x14ac:dyDescent="0.25">
      <c r="B157" s="21" t="s">
        <v>26</v>
      </c>
    </row>
    <row r="158" spans="1:82" x14ac:dyDescent="0.25">
      <c r="B158" s="802" t="s">
        <v>29</v>
      </c>
    </row>
    <row r="159" spans="1:82" x14ac:dyDescent="0.25">
      <c r="B159" s="802" t="s">
        <v>30</v>
      </c>
    </row>
    <row r="160" spans="1:82" x14ac:dyDescent="0.25">
      <c r="B160" s="802" t="s">
        <v>31</v>
      </c>
    </row>
    <row r="161" spans="2:2" x14ac:dyDescent="0.25">
      <c r="B161" s="802" t="s">
        <v>32</v>
      </c>
    </row>
  </sheetData>
  <mergeCells count="5">
    <mergeCell ref="B1:BV1"/>
    <mergeCell ref="C2:I2"/>
    <mergeCell ref="C3:I3"/>
    <mergeCell ref="C4:I4"/>
    <mergeCell ref="C5:I5"/>
  </mergeCells>
  <phoneticPr fontId="11" type="noConversion"/>
  <pageMargins left="0.7" right="0.7" top="0.75" bottom="0.75" header="0.3" footer="0.3"/>
  <pageSetup orientation="portrait" horizontalDpi="200" verticalDpi="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E3AF-C759-4025-9ECC-342326D6D4E5}">
  <sheetPr codeName="Sheet3"/>
  <dimension ref="A1:CD158"/>
  <sheetViews>
    <sheetView zoomScale="70" zoomScaleNormal="70" workbookViewId="0">
      <pane xSplit="2" ySplit="8" topLeftCell="BH122" activePane="bottomRight" state="frozen"/>
      <selection pane="topRight" activeCell="C1" sqref="C1"/>
      <selection pane="bottomLeft" activeCell="A9" sqref="A9"/>
      <selection pane="bottomRight" activeCell="BJ158" sqref="BJ158"/>
    </sheetView>
  </sheetViews>
  <sheetFormatPr defaultColWidth="9.28515625" defaultRowHeight="15" x14ac:dyDescent="0.25"/>
  <cols>
    <col min="1" max="1" width="5.7109375" style="2" customWidth="1"/>
    <col min="2" max="2" width="54.5703125" style="802" customWidth="1"/>
    <col min="3" max="6" width="14.85546875" style="802" bestFit="1" customWidth="1"/>
    <col min="7" max="7" width="14.42578125" style="802" bestFit="1" customWidth="1"/>
    <col min="8" max="8" width="14.85546875" style="802" bestFit="1" customWidth="1"/>
    <col min="9" max="11" width="14.42578125" style="802" bestFit="1" customWidth="1"/>
    <col min="12" max="12" width="14.85546875" style="802" bestFit="1" customWidth="1"/>
    <col min="13" max="13" width="14.42578125" style="802" bestFit="1" customWidth="1"/>
    <col min="14" max="14" width="14.85546875" style="802" bestFit="1" customWidth="1"/>
    <col min="15" max="15" width="14.42578125" style="802" bestFit="1" customWidth="1"/>
    <col min="16" max="16" width="16.28515625" style="802" bestFit="1" customWidth="1"/>
    <col min="17" max="18" width="14.85546875" style="802" bestFit="1" customWidth="1"/>
    <col min="19" max="19" width="14.42578125" style="802" bestFit="1" customWidth="1"/>
    <col min="20" max="20" width="18.5703125" style="802" customWidth="1"/>
    <col min="21" max="23" width="18.140625" style="802" customWidth="1"/>
    <col min="24" max="24" width="14.28515625" style="802" bestFit="1" customWidth="1"/>
    <col min="25" max="26" width="14.28515625" style="802" customWidth="1"/>
    <col min="27" max="27" width="14.85546875" style="802" bestFit="1" customWidth="1"/>
    <col min="28" max="28" width="14.85546875" style="802" customWidth="1"/>
    <col min="29" max="29" width="14.85546875" style="802" hidden="1" customWidth="1"/>
    <col min="30" max="38" width="14.85546875" style="802" customWidth="1"/>
    <col min="39" max="39" width="15.7109375" style="802" bestFit="1" customWidth="1"/>
    <col min="40" max="60" width="14.85546875" style="802" customWidth="1"/>
    <col min="61" max="69" width="15.42578125" style="802" customWidth="1"/>
    <col min="70" max="72" width="15.42578125" style="2" customWidth="1"/>
    <col min="73" max="73" width="13.85546875" style="2" bestFit="1" customWidth="1"/>
    <col min="74" max="74" width="15.7109375" style="2" bestFit="1" customWidth="1"/>
    <col min="75" max="76" width="14.85546875" style="2" bestFit="1" customWidth="1"/>
    <col min="77" max="77" width="14.42578125" style="2" bestFit="1" customWidth="1"/>
    <col min="78" max="78" width="14.85546875" style="2" bestFit="1" customWidth="1"/>
    <col min="79" max="79" width="14.42578125" style="2" bestFit="1" customWidth="1"/>
    <col min="80" max="81" width="14.42578125" style="2" customWidth="1"/>
    <col min="82" max="82" width="14.42578125" style="2" bestFit="1" customWidth="1"/>
    <col min="83" max="83" width="10.85546875" style="2" customWidth="1"/>
    <col min="84" max="84" width="45.7109375" style="2" bestFit="1" customWidth="1"/>
    <col min="85" max="16384" width="9.28515625" style="2"/>
  </cols>
  <sheetData>
    <row r="1" spans="1:82" ht="16.5" thickTop="1" thickBot="1" x14ac:dyDescent="0.3">
      <c r="B1" s="1092" t="s">
        <v>19</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c r="AM1" s="1093"/>
      <c r="AN1" s="1093"/>
      <c r="AO1" s="1093"/>
      <c r="AP1" s="1093"/>
      <c r="AQ1" s="1093"/>
      <c r="AR1" s="1093"/>
      <c r="AS1" s="1093"/>
      <c r="AT1" s="1093"/>
      <c r="AU1" s="1093"/>
      <c r="AV1" s="1093"/>
      <c r="AW1" s="1093"/>
      <c r="AX1" s="1093"/>
      <c r="AY1" s="1093"/>
      <c r="AZ1" s="1093"/>
      <c r="BA1" s="1093"/>
      <c r="BB1" s="1093"/>
      <c r="BC1" s="1093"/>
      <c r="BD1" s="1093"/>
      <c r="BE1" s="1093"/>
      <c r="BF1" s="1093"/>
      <c r="BG1" s="1093"/>
      <c r="BH1" s="1093"/>
      <c r="BI1" s="1093"/>
      <c r="BJ1" s="1093"/>
      <c r="BK1" s="1093"/>
      <c r="BL1" s="1093"/>
      <c r="BM1" s="1093"/>
      <c r="BN1" s="1093"/>
      <c r="BO1" s="1093"/>
      <c r="BP1" s="1093"/>
      <c r="BQ1" s="1093"/>
      <c r="BR1" s="1093"/>
      <c r="BS1" s="1093"/>
      <c r="BT1" s="1093"/>
      <c r="BU1" s="1093"/>
      <c r="BV1" s="1093"/>
      <c r="BW1" s="22"/>
      <c r="BX1" s="22"/>
      <c r="BY1" s="22"/>
      <c r="BZ1" s="22"/>
      <c r="CA1" s="23"/>
      <c r="CB1" s="23"/>
      <c r="CC1" s="23"/>
      <c r="CD1" s="23"/>
    </row>
    <row r="2" spans="1:82" ht="27.6" customHeight="1" thickTop="1" thickBot="1" x14ac:dyDescent="0.3">
      <c r="B2" s="555" t="s">
        <v>0</v>
      </c>
      <c r="C2" s="1094" t="s">
        <v>54</v>
      </c>
      <c r="D2" s="1095"/>
      <c r="E2" s="1095"/>
      <c r="F2" s="1095"/>
      <c r="G2" s="1095"/>
      <c r="H2" s="1095"/>
      <c r="I2" s="1095"/>
      <c r="J2" s="556"/>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
      <c r="BS2" s="5"/>
      <c r="BT2" s="5"/>
      <c r="BU2" s="5"/>
      <c r="BV2" s="6"/>
    </row>
    <row r="3" spans="1:82" ht="27.6" customHeight="1" thickTop="1" thickBot="1" x14ac:dyDescent="0.3">
      <c r="B3" s="555" t="s">
        <v>1</v>
      </c>
      <c r="C3" s="1094"/>
      <c r="D3" s="1095"/>
      <c r="E3" s="1095"/>
      <c r="F3" s="1095"/>
      <c r="G3" s="1095"/>
      <c r="H3" s="1095"/>
      <c r="I3" s="1095"/>
      <c r="J3" s="556"/>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7"/>
      <c r="BS3" s="7"/>
      <c r="BT3" s="7"/>
      <c r="BU3" s="7"/>
      <c r="BV3" s="8"/>
    </row>
    <row r="4" spans="1:82" ht="27.6" customHeight="1" thickTop="1" thickBot="1" x14ac:dyDescent="0.3">
      <c r="B4" s="555" t="s">
        <v>2</v>
      </c>
      <c r="C4" s="1096"/>
      <c r="D4" s="1097"/>
      <c r="E4" s="1097"/>
      <c r="F4" s="1097"/>
      <c r="G4" s="1097"/>
      <c r="H4" s="1097"/>
      <c r="I4" s="1097"/>
      <c r="J4" s="556"/>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9"/>
    </row>
    <row r="5" spans="1:82" ht="15.75" thickTop="1" x14ac:dyDescent="0.25">
      <c r="B5" s="555"/>
      <c r="C5" s="559"/>
      <c r="D5" s="559"/>
      <c r="E5" s="559"/>
      <c r="F5" s="556"/>
      <c r="G5" s="557"/>
      <c r="H5" s="556"/>
      <c r="I5" s="557"/>
      <c r="J5" s="556"/>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804"/>
      <c r="AP5" s="804"/>
      <c r="AQ5" s="804"/>
      <c r="AR5" s="804"/>
      <c r="AS5" s="804"/>
      <c r="AT5" s="558"/>
      <c r="AU5" s="558"/>
      <c r="AV5" s="558"/>
      <c r="AW5" s="558"/>
      <c r="AX5" s="558"/>
      <c r="AY5" s="558"/>
      <c r="AZ5" s="805"/>
      <c r="BA5" s="805"/>
      <c r="BB5" s="805"/>
      <c r="BC5" s="558"/>
      <c r="BD5" s="558"/>
      <c r="BE5" s="558"/>
      <c r="BF5" s="805"/>
      <c r="BG5" s="805"/>
      <c r="BH5" s="805"/>
      <c r="BI5" s="805"/>
      <c r="BJ5" s="805"/>
      <c r="BK5" s="805"/>
      <c r="BL5" s="558"/>
      <c r="BM5" s="558"/>
      <c r="BN5" s="558"/>
      <c r="BO5" s="558"/>
      <c r="BP5" s="558"/>
      <c r="BQ5" s="558"/>
      <c r="BR5" s="7"/>
      <c r="BS5" s="7"/>
      <c r="BT5" s="7"/>
      <c r="BU5" s="7"/>
      <c r="BV5" s="9"/>
    </row>
    <row r="6" spans="1:82" ht="15.75" thickBot="1" x14ac:dyDescent="0.3">
      <c r="B6" s="560"/>
      <c r="C6" s="561"/>
      <c r="D6" s="562"/>
      <c r="E6" s="562"/>
      <c r="F6" s="563"/>
      <c r="G6" s="564"/>
      <c r="H6" s="565"/>
      <c r="I6" s="564"/>
      <c r="J6" s="11"/>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895"/>
      <c r="BM6" s="895"/>
      <c r="BN6" s="565"/>
      <c r="BO6" s="565"/>
      <c r="BP6" s="565"/>
      <c r="BQ6" s="565"/>
      <c r="BR6" s="10"/>
      <c r="BS6" s="10"/>
      <c r="BT6" s="10"/>
      <c r="BU6" s="10"/>
      <c r="BV6" s="12"/>
    </row>
    <row r="7" spans="1:82" s="3" customFormat="1" ht="15.75" thickBot="1" x14ac:dyDescent="0.3">
      <c r="B7" s="566"/>
      <c r="C7" s="567">
        <v>2019</v>
      </c>
      <c r="D7" s="568"/>
      <c r="E7" s="568"/>
      <c r="F7" s="568"/>
      <c r="G7" s="568"/>
      <c r="H7" s="568"/>
      <c r="I7" s="568"/>
      <c r="J7" s="568"/>
      <c r="K7" s="568"/>
      <c r="L7" s="568"/>
      <c r="M7" s="568"/>
      <c r="N7" s="569"/>
      <c r="O7" s="567">
        <v>2020</v>
      </c>
      <c r="P7" s="568"/>
      <c r="Q7" s="568"/>
      <c r="R7" s="568"/>
      <c r="S7" s="568"/>
      <c r="T7" s="568"/>
      <c r="U7" s="569"/>
      <c r="V7" s="570"/>
      <c r="W7" s="570"/>
      <c r="X7" s="571"/>
      <c r="Y7" s="570">
        <v>2021</v>
      </c>
      <c r="Z7" s="570"/>
      <c r="AA7" s="570"/>
      <c r="AB7" s="570"/>
      <c r="AC7" s="570"/>
      <c r="AD7" s="570"/>
      <c r="AE7" s="570"/>
      <c r="AF7" s="570"/>
      <c r="AG7" s="570"/>
      <c r="AH7" s="570"/>
      <c r="AI7" s="570"/>
      <c r="AJ7" s="572"/>
      <c r="AK7" s="570">
        <v>2022</v>
      </c>
      <c r="AL7" s="570"/>
      <c r="AM7" s="570"/>
      <c r="AN7" s="570"/>
      <c r="AO7" s="570"/>
      <c r="AP7" s="570"/>
      <c r="AQ7" s="570"/>
      <c r="AR7" s="570"/>
      <c r="AS7" s="570"/>
      <c r="AT7" s="570"/>
      <c r="AU7" s="570"/>
      <c r="AV7" s="570"/>
      <c r="AW7" s="573">
        <v>2023</v>
      </c>
      <c r="AX7" s="570"/>
      <c r="AY7" s="570"/>
      <c r="AZ7" s="570"/>
      <c r="BA7" s="570"/>
      <c r="BB7" s="570"/>
      <c r="BC7" s="570"/>
      <c r="BD7" s="570"/>
      <c r="BE7" s="570"/>
      <c r="BF7" s="570"/>
      <c r="BG7" s="570"/>
      <c r="BH7" s="570"/>
      <c r="BI7" s="573">
        <v>2024</v>
      </c>
      <c r="BJ7" s="570"/>
      <c r="BK7" s="570"/>
      <c r="BL7" s="570"/>
      <c r="BM7" s="570"/>
      <c r="BN7" s="570"/>
      <c r="BO7" s="570"/>
      <c r="BP7" s="570"/>
      <c r="BQ7" s="570"/>
      <c r="BR7" s="187"/>
      <c r="BS7" s="187"/>
      <c r="BT7" s="187"/>
      <c r="BU7" s="13" t="s">
        <v>15</v>
      </c>
      <c r="BV7" s="14"/>
      <c r="BW7" s="14"/>
      <c r="BX7" s="14"/>
      <c r="BY7" s="14"/>
      <c r="BZ7" s="14"/>
      <c r="CA7" s="15"/>
      <c r="CB7" s="15"/>
      <c r="CC7" s="15"/>
      <c r="CD7" s="15"/>
    </row>
    <row r="8" spans="1:82" ht="15.75" thickBot="1" x14ac:dyDescent="0.3">
      <c r="B8" s="574"/>
      <c r="C8" s="575" t="s">
        <v>9</v>
      </c>
      <c r="D8" s="576" t="s">
        <v>10</v>
      </c>
      <c r="E8" s="576" t="s">
        <v>16</v>
      </c>
      <c r="F8" s="576" t="s">
        <v>11</v>
      </c>
      <c r="G8" s="576" t="s">
        <v>17</v>
      </c>
      <c r="H8" s="576" t="s">
        <v>3</v>
      </c>
      <c r="I8" s="576" t="s">
        <v>13</v>
      </c>
      <c r="J8" s="576" t="s">
        <v>4</v>
      </c>
      <c r="K8" s="576" t="s">
        <v>5</v>
      </c>
      <c r="L8" s="576" t="s">
        <v>6</v>
      </c>
      <c r="M8" s="576" t="s">
        <v>7</v>
      </c>
      <c r="N8" s="577" t="s">
        <v>8</v>
      </c>
      <c r="O8" s="575" t="s">
        <v>9</v>
      </c>
      <c r="P8" s="576" t="s">
        <v>10</v>
      </c>
      <c r="Q8" s="576" t="s">
        <v>16</v>
      </c>
      <c r="R8" s="576" t="s">
        <v>11</v>
      </c>
      <c r="S8" s="576" t="s">
        <v>12</v>
      </c>
      <c r="T8" s="576" t="s">
        <v>3</v>
      </c>
      <c r="U8" s="577" t="s">
        <v>13</v>
      </c>
      <c r="V8" s="578" t="s">
        <v>4</v>
      </c>
      <c r="W8" s="578" t="s">
        <v>5</v>
      </c>
      <c r="X8" s="579" t="s">
        <v>6</v>
      </c>
      <c r="Y8" s="810" t="s">
        <v>7</v>
      </c>
      <c r="Z8" s="811" t="s">
        <v>8</v>
      </c>
      <c r="AA8" s="811" t="s">
        <v>9</v>
      </c>
      <c r="AB8" s="811" t="s">
        <v>10</v>
      </c>
      <c r="AC8" s="811" t="s">
        <v>16</v>
      </c>
      <c r="AD8" s="811" t="s">
        <v>11</v>
      </c>
      <c r="AE8" s="811" t="s">
        <v>12</v>
      </c>
      <c r="AF8" s="811" t="s">
        <v>3</v>
      </c>
      <c r="AG8" s="811" t="s">
        <v>13</v>
      </c>
      <c r="AH8" s="811" t="s">
        <v>4</v>
      </c>
      <c r="AI8" s="811" t="s">
        <v>5</v>
      </c>
      <c r="AJ8" s="813" t="s">
        <v>6</v>
      </c>
      <c r="AK8" s="810" t="s">
        <v>7</v>
      </c>
      <c r="AL8" s="811" t="s">
        <v>8</v>
      </c>
      <c r="AM8" s="811" t="s">
        <v>9</v>
      </c>
      <c r="AN8" s="811" t="s">
        <v>10</v>
      </c>
      <c r="AO8" s="811" t="s">
        <v>16</v>
      </c>
      <c r="AP8" s="811" t="s">
        <v>11</v>
      </c>
      <c r="AQ8" s="811" t="s">
        <v>12</v>
      </c>
      <c r="AR8" s="811" t="s">
        <v>3</v>
      </c>
      <c r="AS8" s="811" t="s">
        <v>13</v>
      </c>
      <c r="AT8" s="811" t="s">
        <v>4</v>
      </c>
      <c r="AU8" s="811" t="s">
        <v>5</v>
      </c>
      <c r="AV8" s="813" t="s">
        <v>6</v>
      </c>
      <c r="AW8" s="583" t="s">
        <v>7</v>
      </c>
      <c r="AX8" s="578" t="s">
        <v>8</v>
      </c>
      <c r="AY8" s="578" t="s">
        <v>9</v>
      </c>
      <c r="AZ8" s="578" t="s">
        <v>10</v>
      </c>
      <c r="BA8" s="578" t="s">
        <v>16</v>
      </c>
      <c r="BB8" s="578" t="s">
        <v>11</v>
      </c>
      <c r="BC8" s="578" t="s">
        <v>12</v>
      </c>
      <c r="BD8" s="578" t="s">
        <v>3</v>
      </c>
      <c r="BE8" s="578" t="s">
        <v>13</v>
      </c>
      <c r="BF8" s="580" t="s">
        <v>4</v>
      </c>
      <c r="BG8" s="581" t="s">
        <v>5</v>
      </c>
      <c r="BH8" s="582" t="s">
        <v>6</v>
      </c>
      <c r="BI8" s="583" t="s">
        <v>7</v>
      </c>
      <c r="BJ8" s="578" t="s">
        <v>8</v>
      </c>
      <c r="BK8" s="578" t="s">
        <v>9</v>
      </c>
      <c r="BL8" s="578" t="s">
        <v>10</v>
      </c>
      <c r="BM8" s="578" t="s">
        <v>16</v>
      </c>
      <c r="BN8" s="578" t="s">
        <v>11</v>
      </c>
      <c r="BO8" s="578" t="s">
        <v>12</v>
      </c>
      <c r="BP8" s="578" t="s">
        <v>3</v>
      </c>
      <c r="BQ8" s="578" t="s">
        <v>13</v>
      </c>
      <c r="BR8" s="201" t="s">
        <v>4</v>
      </c>
      <c r="BS8" s="262" t="s">
        <v>5</v>
      </c>
      <c r="BT8" s="264" t="s">
        <v>6</v>
      </c>
      <c r="BU8" s="200" t="s">
        <v>9</v>
      </c>
      <c r="BV8" s="201" t="s">
        <v>10</v>
      </c>
      <c r="BW8" s="201" t="s">
        <v>16</v>
      </c>
      <c r="BX8" s="201" t="s">
        <v>11</v>
      </c>
      <c r="BY8" s="201" t="s">
        <v>12</v>
      </c>
      <c r="BZ8" s="201" t="s">
        <v>3</v>
      </c>
      <c r="CA8" s="157" t="s">
        <v>13</v>
      </c>
      <c r="CB8" s="157" t="s">
        <v>4</v>
      </c>
      <c r="CC8" s="157" t="s">
        <v>5</v>
      </c>
      <c r="CD8" s="157" t="s">
        <v>6</v>
      </c>
    </row>
    <row r="9" spans="1:82" x14ac:dyDescent="0.25">
      <c r="A9" s="4">
        <v>1</v>
      </c>
      <c r="B9" s="584" t="s">
        <v>14</v>
      </c>
      <c r="C9" s="585"/>
      <c r="D9" s="586"/>
      <c r="E9" s="586"/>
      <c r="F9" s="586"/>
      <c r="G9" s="586"/>
      <c r="H9" s="586"/>
      <c r="I9" s="586"/>
      <c r="J9" s="586"/>
      <c r="K9" s="586"/>
      <c r="L9" s="586"/>
      <c r="M9" s="586"/>
      <c r="N9" s="587"/>
      <c r="O9" s="588"/>
      <c r="P9" s="586"/>
      <c r="Q9" s="586"/>
      <c r="R9" s="586"/>
      <c r="S9" s="586"/>
      <c r="T9" s="586"/>
      <c r="U9" s="587"/>
      <c r="V9" s="589"/>
      <c r="W9" s="589"/>
      <c r="X9" s="590"/>
      <c r="Y9" s="589"/>
      <c r="Z9" s="589"/>
      <c r="AA9" s="589"/>
      <c r="AB9" s="589"/>
      <c r="AC9" s="589"/>
      <c r="AD9" s="589"/>
      <c r="AE9" s="589"/>
      <c r="AF9" s="589"/>
      <c r="AG9" s="589"/>
      <c r="AH9" s="589"/>
      <c r="AI9" s="589"/>
      <c r="AJ9" s="590"/>
      <c r="AK9" s="589"/>
      <c r="AL9" s="589"/>
      <c r="AM9" s="589"/>
      <c r="AN9" s="589"/>
      <c r="AO9" s="589"/>
      <c r="AP9" s="589"/>
      <c r="AQ9" s="589"/>
      <c r="AR9" s="589"/>
      <c r="AS9" s="589"/>
      <c r="AT9" s="589"/>
      <c r="AU9" s="589"/>
      <c r="AV9" s="589"/>
      <c r="AW9" s="591"/>
      <c r="AX9" s="589"/>
      <c r="AY9" s="589"/>
      <c r="AZ9" s="589"/>
      <c r="BA9" s="589"/>
      <c r="BB9" s="589"/>
      <c r="BC9" s="589"/>
      <c r="BD9" s="589"/>
      <c r="BE9" s="589"/>
      <c r="BF9" s="589"/>
      <c r="BG9" s="589"/>
      <c r="BH9" s="589"/>
      <c r="BI9" s="591"/>
      <c r="BJ9" s="589"/>
      <c r="BK9" s="589"/>
      <c r="BL9" s="589"/>
      <c r="BM9" s="589"/>
      <c r="BN9" s="589"/>
      <c r="BO9" s="589"/>
      <c r="BP9" s="589"/>
      <c r="BQ9" s="589"/>
      <c r="BR9" s="188"/>
      <c r="BS9" s="188"/>
      <c r="BT9" s="188"/>
      <c r="BU9" s="158"/>
      <c r="BV9" s="24"/>
      <c r="BW9" s="25"/>
      <c r="BX9" s="25"/>
      <c r="BY9" s="25"/>
      <c r="BZ9" s="25"/>
      <c r="CA9" s="25"/>
      <c r="CB9" s="25"/>
      <c r="CC9" s="25"/>
      <c r="CD9" s="159"/>
    </row>
    <row r="10" spans="1:82" x14ac:dyDescent="0.25">
      <c r="A10" s="4"/>
      <c r="B10" s="61" t="s">
        <v>41</v>
      </c>
      <c r="C10" s="108">
        <v>238794</v>
      </c>
      <c r="D10" s="109">
        <v>238398</v>
      </c>
      <c r="E10" s="109">
        <v>238181</v>
      </c>
      <c r="F10" s="109">
        <v>238238</v>
      </c>
      <c r="G10" s="109">
        <v>238172</v>
      </c>
      <c r="H10" s="109">
        <v>237837</v>
      </c>
      <c r="I10" s="109">
        <v>238101</v>
      </c>
      <c r="J10" s="109">
        <v>239059</v>
      </c>
      <c r="K10" s="109">
        <v>239858</v>
      </c>
      <c r="L10" s="109">
        <v>241099</v>
      </c>
      <c r="M10" s="109">
        <v>242579</v>
      </c>
      <c r="N10" s="117">
        <v>242120</v>
      </c>
      <c r="O10" s="192">
        <v>241657</v>
      </c>
      <c r="P10" s="896">
        <v>241634</v>
      </c>
      <c r="Q10" s="109">
        <v>241654</v>
      </c>
      <c r="R10" s="109">
        <v>241415</v>
      </c>
      <c r="S10" s="109">
        <v>241382</v>
      </c>
      <c r="T10" s="824">
        <v>240317</v>
      </c>
      <c r="U10" s="117">
        <v>240158</v>
      </c>
      <c r="V10" s="118">
        <v>240376</v>
      </c>
      <c r="W10" s="118">
        <v>240752</v>
      </c>
      <c r="X10" s="125">
        <v>243424</v>
      </c>
      <c r="Y10" s="186">
        <v>242553</v>
      </c>
      <c r="Z10" s="186">
        <v>242635</v>
      </c>
      <c r="AA10" s="825">
        <v>242201</v>
      </c>
      <c r="AB10" s="825">
        <v>242260</v>
      </c>
      <c r="AC10" s="825">
        <v>241781</v>
      </c>
      <c r="AD10" s="824">
        <v>241375</v>
      </c>
      <c r="AE10" s="825">
        <v>241124</v>
      </c>
      <c r="AF10" s="824">
        <v>240015</v>
      </c>
      <c r="AG10" s="825">
        <v>240601</v>
      </c>
      <c r="AH10" s="825">
        <v>239761</v>
      </c>
      <c r="AI10" s="817">
        <v>244178</v>
      </c>
      <c r="AJ10" s="897">
        <v>243374</v>
      </c>
      <c r="AK10" s="818">
        <v>243308</v>
      </c>
      <c r="AL10" s="818">
        <v>243095</v>
      </c>
      <c r="AM10" s="818">
        <v>242517</v>
      </c>
      <c r="AN10" s="818">
        <v>243430</v>
      </c>
      <c r="AO10" s="818">
        <v>242533</v>
      </c>
      <c r="AP10" s="818">
        <v>241930</v>
      </c>
      <c r="AQ10" s="824">
        <v>241775</v>
      </c>
      <c r="AR10" s="818">
        <v>241336</v>
      </c>
      <c r="AS10" s="818">
        <v>241989</v>
      </c>
      <c r="AT10" s="818">
        <v>243565</v>
      </c>
      <c r="AU10" s="818">
        <v>243728</v>
      </c>
      <c r="AV10" s="818">
        <v>244204</v>
      </c>
      <c r="AW10" s="604">
        <v>244940</v>
      </c>
      <c r="AX10" s="545">
        <v>242975</v>
      </c>
      <c r="AY10" s="545">
        <v>243752</v>
      </c>
      <c r="AZ10" s="545">
        <v>242820</v>
      </c>
      <c r="BA10" s="545">
        <v>243057</v>
      </c>
      <c r="BB10" s="545">
        <v>242519</v>
      </c>
      <c r="BC10" s="545">
        <v>242706</v>
      </c>
      <c r="BD10" s="545">
        <v>242692</v>
      </c>
      <c r="BE10" s="545">
        <v>242611</v>
      </c>
      <c r="BF10" s="545">
        <v>242905</v>
      </c>
      <c r="BG10" s="545">
        <v>243784</v>
      </c>
      <c r="BH10" s="601">
        <v>244268</v>
      </c>
      <c r="BI10" s="604">
        <v>246092</v>
      </c>
      <c r="BJ10" s="545">
        <v>244717</v>
      </c>
      <c r="BK10" s="545">
        <v>245130</v>
      </c>
      <c r="BL10" s="545">
        <v>245672</v>
      </c>
      <c r="BM10" s="545">
        <v>244879</v>
      </c>
      <c r="BN10" s="545">
        <v>243188</v>
      </c>
      <c r="BO10" s="545">
        <v>243858</v>
      </c>
      <c r="BP10" s="545">
        <v>244037</v>
      </c>
      <c r="BQ10" s="545">
        <v>244334</v>
      </c>
      <c r="BR10" s="228">
        <v>245608</v>
      </c>
      <c r="BS10" s="228"/>
      <c r="BT10" s="228"/>
      <c r="BU10" s="160">
        <f t="shared" ref="BU10:CD15" si="0">O10-C10</f>
        <v>2863</v>
      </c>
      <c r="BV10" s="62">
        <f t="shared" si="0"/>
        <v>3236</v>
      </c>
      <c r="BW10" s="62">
        <f t="shared" si="0"/>
        <v>3473</v>
      </c>
      <c r="BX10" s="62">
        <f t="shared" si="0"/>
        <v>3177</v>
      </c>
      <c r="BY10" s="62">
        <f t="shared" si="0"/>
        <v>3210</v>
      </c>
      <c r="BZ10" s="62">
        <f t="shared" si="0"/>
        <v>2480</v>
      </c>
      <c r="CA10" s="62">
        <f t="shared" si="0"/>
        <v>2057</v>
      </c>
      <c r="CB10" s="62">
        <f t="shared" si="0"/>
        <v>1317</v>
      </c>
      <c r="CC10" s="62">
        <f t="shared" si="0"/>
        <v>894</v>
      </c>
      <c r="CD10" s="76">
        <f t="shared" si="0"/>
        <v>2325</v>
      </c>
    </row>
    <row r="11" spans="1:82" x14ac:dyDescent="0.25">
      <c r="A11" s="4"/>
      <c r="B11" s="61" t="s">
        <v>42</v>
      </c>
      <c r="C11" s="108">
        <v>30538</v>
      </c>
      <c r="D11" s="109">
        <v>30778</v>
      </c>
      <c r="E11" s="109">
        <v>30882</v>
      </c>
      <c r="F11" s="109">
        <v>30675</v>
      </c>
      <c r="G11" s="109">
        <v>30432</v>
      </c>
      <c r="H11" s="109">
        <v>30264</v>
      </c>
      <c r="I11" s="109">
        <v>30011</v>
      </c>
      <c r="J11" s="109">
        <v>30173</v>
      </c>
      <c r="K11" s="109">
        <v>29940</v>
      </c>
      <c r="L11" s="109">
        <v>29049</v>
      </c>
      <c r="M11" s="109">
        <v>29036</v>
      </c>
      <c r="N11" s="117">
        <v>29560</v>
      </c>
      <c r="O11" s="192">
        <v>29801</v>
      </c>
      <c r="P11" s="896">
        <v>30012</v>
      </c>
      <c r="Q11" s="109">
        <v>29948</v>
      </c>
      <c r="R11" s="109">
        <v>30099</v>
      </c>
      <c r="S11" s="109">
        <v>29967</v>
      </c>
      <c r="T11" s="824">
        <v>30820</v>
      </c>
      <c r="U11" s="117">
        <v>30531</v>
      </c>
      <c r="V11" s="118">
        <v>30987</v>
      </c>
      <c r="W11" s="118">
        <v>29748</v>
      </c>
      <c r="X11" s="125">
        <v>30378</v>
      </c>
      <c r="Y11" s="186">
        <v>30336</v>
      </c>
      <c r="Z11" s="186">
        <v>30706</v>
      </c>
      <c r="AA11" s="825">
        <v>31070</v>
      </c>
      <c r="AB11" s="825">
        <v>31316</v>
      </c>
      <c r="AC11" s="825">
        <v>31504</v>
      </c>
      <c r="AD11" s="824">
        <v>31713</v>
      </c>
      <c r="AE11" s="825">
        <v>31876</v>
      </c>
      <c r="AF11" s="824">
        <v>31917</v>
      </c>
      <c r="AG11" s="825">
        <v>31978</v>
      </c>
      <c r="AH11" s="825">
        <v>30935</v>
      </c>
      <c r="AI11" s="817">
        <v>30932</v>
      </c>
      <c r="AJ11" s="897">
        <v>30999</v>
      </c>
      <c r="AK11" s="818">
        <v>31261</v>
      </c>
      <c r="AL11" s="818">
        <v>31569</v>
      </c>
      <c r="AM11" s="818">
        <v>31903</v>
      </c>
      <c r="AN11" s="818">
        <v>32197</v>
      </c>
      <c r="AO11" s="818">
        <v>32447</v>
      </c>
      <c r="AP11" s="818">
        <v>32932</v>
      </c>
      <c r="AQ11" s="824">
        <v>32951</v>
      </c>
      <c r="AR11" s="818">
        <v>32975</v>
      </c>
      <c r="AS11" s="818">
        <v>32979</v>
      </c>
      <c r="AT11" s="818">
        <v>32288</v>
      </c>
      <c r="AU11" s="818">
        <v>32431</v>
      </c>
      <c r="AV11" s="818">
        <v>32637</v>
      </c>
      <c r="AW11" s="604">
        <v>32860</v>
      </c>
      <c r="AX11" s="545">
        <v>33110</v>
      </c>
      <c r="AY11" s="545">
        <v>33859</v>
      </c>
      <c r="AZ11" s="545">
        <v>33964</v>
      </c>
      <c r="BA11" s="545">
        <v>34727</v>
      </c>
      <c r="BB11" s="545">
        <v>34943</v>
      </c>
      <c r="BC11" s="545">
        <v>34924</v>
      </c>
      <c r="BD11" s="545">
        <v>34886</v>
      </c>
      <c r="BE11" s="545">
        <v>34831</v>
      </c>
      <c r="BF11" s="545">
        <v>34850</v>
      </c>
      <c r="BG11" s="545">
        <v>34737</v>
      </c>
      <c r="BH11" s="601">
        <v>34252</v>
      </c>
      <c r="BI11" s="604">
        <v>34494</v>
      </c>
      <c r="BJ11" s="545">
        <v>34646</v>
      </c>
      <c r="BK11" s="545">
        <v>35051</v>
      </c>
      <c r="BL11" s="545">
        <v>35562</v>
      </c>
      <c r="BM11" s="545">
        <v>35787</v>
      </c>
      <c r="BN11" s="545">
        <v>36108</v>
      </c>
      <c r="BO11" s="545">
        <v>35031</v>
      </c>
      <c r="BP11" s="545">
        <v>34538</v>
      </c>
      <c r="BQ11" s="545">
        <v>34393</v>
      </c>
      <c r="BR11" s="228">
        <v>33591</v>
      </c>
      <c r="BS11" s="228"/>
      <c r="BT11" s="228"/>
      <c r="BU11" s="160">
        <f t="shared" si="0"/>
        <v>-737</v>
      </c>
      <c r="BV11" s="62">
        <f t="shared" si="0"/>
        <v>-766</v>
      </c>
      <c r="BW11" s="62">
        <f t="shared" si="0"/>
        <v>-934</v>
      </c>
      <c r="BX11" s="62">
        <f t="shared" si="0"/>
        <v>-576</v>
      </c>
      <c r="BY11" s="62">
        <f t="shared" si="0"/>
        <v>-465</v>
      </c>
      <c r="BZ11" s="62">
        <f t="shared" si="0"/>
        <v>556</v>
      </c>
      <c r="CA11" s="62">
        <f t="shared" si="0"/>
        <v>520</v>
      </c>
      <c r="CB11" s="62">
        <f t="shared" si="0"/>
        <v>814</v>
      </c>
      <c r="CC11" s="62">
        <f t="shared" si="0"/>
        <v>-192</v>
      </c>
      <c r="CD11" s="76">
        <f t="shared" si="0"/>
        <v>1329</v>
      </c>
    </row>
    <row r="12" spans="1:82" x14ac:dyDescent="0.25">
      <c r="A12" s="4"/>
      <c r="B12" s="61" t="s">
        <v>43</v>
      </c>
      <c r="C12" s="108">
        <v>24816</v>
      </c>
      <c r="D12" s="109">
        <v>24779</v>
      </c>
      <c r="E12" s="109">
        <v>24728</v>
      </c>
      <c r="F12" s="109">
        <v>24515</v>
      </c>
      <c r="G12" s="109">
        <v>24461</v>
      </c>
      <c r="H12" s="109">
        <v>24349</v>
      </c>
      <c r="I12" s="109">
        <v>24281</v>
      </c>
      <c r="J12" s="109">
        <v>24429</v>
      </c>
      <c r="K12" s="109">
        <v>24534</v>
      </c>
      <c r="L12" s="109">
        <v>24651</v>
      </c>
      <c r="M12" s="109">
        <v>24802</v>
      </c>
      <c r="N12" s="117">
        <v>24719</v>
      </c>
      <c r="O12" s="192">
        <v>24746</v>
      </c>
      <c r="P12" s="896">
        <v>24642</v>
      </c>
      <c r="Q12" s="109">
        <v>24619</v>
      </c>
      <c r="R12" s="109">
        <v>24514</v>
      </c>
      <c r="S12" s="109">
        <v>24508</v>
      </c>
      <c r="T12" s="824">
        <v>24425</v>
      </c>
      <c r="U12" s="117">
        <v>24421</v>
      </c>
      <c r="V12" s="118">
        <v>24477</v>
      </c>
      <c r="W12" s="118">
        <v>24389</v>
      </c>
      <c r="X12" s="125">
        <v>24713</v>
      </c>
      <c r="Y12" s="186">
        <v>24620</v>
      </c>
      <c r="Z12" s="186">
        <v>24680</v>
      </c>
      <c r="AA12" s="825">
        <v>24647</v>
      </c>
      <c r="AB12" s="825">
        <v>24630</v>
      </c>
      <c r="AC12" s="825">
        <v>24486</v>
      </c>
      <c r="AD12" s="824">
        <v>24544</v>
      </c>
      <c r="AE12" s="825">
        <v>24445</v>
      </c>
      <c r="AF12" s="824">
        <v>24362</v>
      </c>
      <c r="AG12" s="825">
        <v>24349</v>
      </c>
      <c r="AH12" s="825">
        <v>24299</v>
      </c>
      <c r="AI12" s="817">
        <v>24403</v>
      </c>
      <c r="AJ12" s="897">
        <v>24535</v>
      </c>
      <c r="AK12" s="818">
        <v>24654</v>
      </c>
      <c r="AL12" s="818">
        <v>24649</v>
      </c>
      <c r="AM12" s="818">
        <v>24618</v>
      </c>
      <c r="AN12" s="818">
        <v>24620</v>
      </c>
      <c r="AO12" s="818">
        <v>24503</v>
      </c>
      <c r="AP12" s="818">
        <v>24500</v>
      </c>
      <c r="AQ12" s="824">
        <v>24375</v>
      </c>
      <c r="AR12" s="818">
        <v>24466</v>
      </c>
      <c r="AS12" s="818">
        <v>24375</v>
      </c>
      <c r="AT12" s="818">
        <v>24422</v>
      </c>
      <c r="AU12" s="818">
        <v>24433</v>
      </c>
      <c r="AV12" s="818">
        <v>24632</v>
      </c>
      <c r="AW12" s="604">
        <v>24573</v>
      </c>
      <c r="AX12" s="545">
        <v>24505</v>
      </c>
      <c r="AY12" s="545">
        <v>24568</v>
      </c>
      <c r="AZ12" s="545">
        <v>24423</v>
      </c>
      <c r="BA12" s="545">
        <v>24377</v>
      </c>
      <c r="BB12" s="545">
        <v>24368</v>
      </c>
      <c r="BC12" s="545">
        <v>24316</v>
      </c>
      <c r="BD12" s="545">
        <v>24216</v>
      </c>
      <c r="BE12" s="545">
        <v>24228</v>
      </c>
      <c r="BF12" s="545">
        <v>24248</v>
      </c>
      <c r="BG12" s="545">
        <v>24192</v>
      </c>
      <c r="BH12" s="601">
        <v>24204</v>
      </c>
      <c r="BI12" s="604">
        <v>24493</v>
      </c>
      <c r="BJ12" s="545">
        <v>24470</v>
      </c>
      <c r="BK12" s="545">
        <v>24402</v>
      </c>
      <c r="BL12" s="545">
        <v>24390</v>
      </c>
      <c r="BM12" s="545">
        <v>24378</v>
      </c>
      <c r="BN12" s="545">
        <v>23584</v>
      </c>
      <c r="BO12" s="545">
        <v>23523</v>
      </c>
      <c r="BP12" s="545">
        <v>23475</v>
      </c>
      <c r="BQ12" s="545">
        <v>23467</v>
      </c>
      <c r="BR12" s="228">
        <v>23499</v>
      </c>
      <c r="BS12" s="228"/>
      <c r="BT12" s="228"/>
      <c r="BU12" s="160">
        <f t="shared" si="0"/>
        <v>-70</v>
      </c>
      <c r="BV12" s="62">
        <f t="shared" si="0"/>
        <v>-137</v>
      </c>
      <c r="BW12" s="62">
        <f t="shared" si="0"/>
        <v>-109</v>
      </c>
      <c r="BX12" s="62">
        <f t="shared" si="0"/>
        <v>-1</v>
      </c>
      <c r="BY12" s="62">
        <f t="shared" si="0"/>
        <v>47</v>
      </c>
      <c r="BZ12" s="62">
        <f t="shared" si="0"/>
        <v>76</v>
      </c>
      <c r="CA12" s="62">
        <f t="shared" si="0"/>
        <v>140</v>
      </c>
      <c r="CB12" s="62">
        <f t="shared" si="0"/>
        <v>48</v>
      </c>
      <c r="CC12" s="62">
        <f t="shared" si="0"/>
        <v>-145</v>
      </c>
      <c r="CD12" s="76">
        <f t="shared" si="0"/>
        <v>62</v>
      </c>
    </row>
    <row r="13" spans="1:82" x14ac:dyDescent="0.25">
      <c r="A13" s="4"/>
      <c r="B13" s="61" t="s">
        <v>44</v>
      </c>
      <c r="C13" s="108">
        <v>3885</v>
      </c>
      <c r="D13" s="109">
        <v>3898</v>
      </c>
      <c r="E13" s="109">
        <v>3912</v>
      </c>
      <c r="F13" s="109">
        <v>3883</v>
      </c>
      <c r="G13" s="109">
        <v>3855</v>
      </c>
      <c r="H13" s="109">
        <v>3879</v>
      </c>
      <c r="I13" s="109">
        <v>3851</v>
      </c>
      <c r="J13" s="109">
        <v>3851</v>
      </c>
      <c r="K13" s="109">
        <v>3907</v>
      </c>
      <c r="L13" s="109">
        <v>3875</v>
      </c>
      <c r="M13" s="109">
        <v>3930</v>
      </c>
      <c r="N13" s="117">
        <v>3898</v>
      </c>
      <c r="O13" s="192">
        <v>3887</v>
      </c>
      <c r="P13" s="896">
        <v>3868</v>
      </c>
      <c r="Q13" s="109">
        <v>3907</v>
      </c>
      <c r="R13" s="109">
        <v>3876</v>
      </c>
      <c r="S13" s="109">
        <v>3915</v>
      </c>
      <c r="T13" s="824">
        <v>3866</v>
      </c>
      <c r="U13" s="117">
        <v>3900</v>
      </c>
      <c r="V13" s="118">
        <v>3883</v>
      </c>
      <c r="W13" s="118">
        <v>3836</v>
      </c>
      <c r="X13" s="125">
        <v>3926</v>
      </c>
      <c r="Y13" s="186">
        <v>3895</v>
      </c>
      <c r="Z13" s="186">
        <v>3889</v>
      </c>
      <c r="AA13" s="825">
        <v>3915</v>
      </c>
      <c r="AB13" s="825">
        <v>3885</v>
      </c>
      <c r="AC13" s="825">
        <v>3894</v>
      </c>
      <c r="AD13" s="824">
        <v>3887</v>
      </c>
      <c r="AE13" s="825">
        <v>3874</v>
      </c>
      <c r="AF13" s="824">
        <v>3844</v>
      </c>
      <c r="AG13" s="825">
        <v>3913</v>
      </c>
      <c r="AH13" s="825">
        <v>3842</v>
      </c>
      <c r="AI13" s="817">
        <v>3894</v>
      </c>
      <c r="AJ13" s="897">
        <v>3862</v>
      </c>
      <c r="AK13" s="818">
        <v>3887</v>
      </c>
      <c r="AL13" s="818">
        <v>3873</v>
      </c>
      <c r="AM13" s="818">
        <v>3907</v>
      </c>
      <c r="AN13" s="818">
        <v>3864</v>
      </c>
      <c r="AO13" s="818">
        <v>3870</v>
      </c>
      <c r="AP13" s="818">
        <v>3842</v>
      </c>
      <c r="AQ13" s="824">
        <v>3880</v>
      </c>
      <c r="AR13" s="818">
        <v>3866</v>
      </c>
      <c r="AS13" s="818">
        <v>3881</v>
      </c>
      <c r="AT13" s="818">
        <v>3881</v>
      </c>
      <c r="AU13" s="818">
        <v>3867</v>
      </c>
      <c r="AV13" s="818">
        <v>3868</v>
      </c>
      <c r="AW13" s="604">
        <v>3867</v>
      </c>
      <c r="AX13" s="545">
        <v>3897</v>
      </c>
      <c r="AY13" s="545">
        <v>3884</v>
      </c>
      <c r="AZ13" s="545">
        <v>3853</v>
      </c>
      <c r="BA13" s="545">
        <v>3889</v>
      </c>
      <c r="BB13" s="545">
        <v>3860</v>
      </c>
      <c r="BC13" s="545">
        <v>3870</v>
      </c>
      <c r="BD13" s="545">
        <v>3840</v>
      </c>
      <c r="BE13" s="545">
        <v>3876</v>
      </c>
      <c r="BF13" s="545">
        <v>3878</v>
      </c>
      <c r="BG13" s="545">
        <v>3866</v>
      </c>
      <c r="BH13" s="601">
        <v>3836</v>
      </c>
      <c r="BI13" s="604">
        <v>3904</v>
      </c>
      <c r="BJ13" s="545">
        <v>3886</v>
      </c>
      <c r="BK13" s="545">
        <v>3894</v>
      </c>
      <c r="BL13" s="545">
        <v>3858</v>
      </c>
      <c r="BM13" s="545">
        <v>3882</v>
      </c>
      <c r="BN13" s="545">
        <v>3730</v>
      </c>
      <c r="BO13" s="545">
        <v>3725</v>
      </c>
      <c r="BP13" s="545">
        <v>3722</v>
      </c>
      <c r="BQ13" s="545">
        <v>3728</v>
      </c>
      <c r="BR13" s="228">
        <v>3736</v>
      </c>
      <c r="BS13" s="228"/>
      <c r="BT13" s="228"/>
      <c r="BU13" s="160">
        <f t="shared" si="0"/>
        <v>2</v>
      </c>
      <c r="BV13" s="62">
        <f t="shared" si="0"/>
        <v>-30</v>
      </c>
      <c r="BW13" s="62">
        <f t="shared" si="0"/>
        <v>-5</v>
      </c>
      <c r="BX13" s="62">
        <f t="shared" si="0"/>
        <v>-7</v>
      </c>
      <c r="BY13" s="62">
        <f t="shared" si="0"/>
        <v>60</v>
      </c>
      <c r="BZ13" s="62">
        <f t="shared" si="0"/>
        <v>-13</v>
      </c>
      <c r="CA13" s="62">
        <f t="shared" si="0"/>
        <v>49</v>
      </c>
      <c r="CB13" s="62">
        <f t="shared" si="0"/>
        <v>32</v>
      </c>
      <c r="CC13" s="62">
        <f t="shared" si="0"/>
        <v>-71</v>
      </c>
      <c r="CD13" s="76">
        <f t="shared" si="0"/>
        <v>51</v>
      </c>
    </row>
    <row r="14" spans="1:82" x14ac:dyDescent="0.25">
      <c r="A14" s="4"/>
      <c r="B14" s="61" t="s">
        <v>45</v>
      </c>
      <c r="C14" s="108">
        <v>194</v>
      </c>
      <c r="D14" s="109">
        <v>338</v>
      </c>
      <c r="E14" s="109">
        <v>492</v>
      </c>
      <c r="F14" s="109">
        <v>363</v>
      </c>
      <c r="G14" s="109">
        <v>149</v>
      </c>
      <c r="H14" s="109">
        <v>342</v>
      </c>
      <c r="I14" s="109">
        <v>308</v>
      </c>
      <c r="J14" s="109">
        <v>322</v>
      </c>
      <c r="K14" s="109">
        <v>523</v>
      </c>
      <c r="L14" s="109">
        <v>146</v>
      </c>
      <c r="M14" s="109">
        <v>516</v>
      </c>
      <c r="N14" s="117">
        <v>334</v>
      </c>
      <c r="O14" s="192">
        <v>148</v>
      </c>
      <c r="P14" s="896">
        <v>351</v>
      </c>
      <c r="Q14" s="109">
        <v>486</v>
      </c>
      <c r="R14" s="109">
        <v>205</v>
      </c>
      <c r="S14" s="109">
        <v>328</v>
      </c>
      <c r="T14" s="824">
        <v>340</v>
      </c>
      <c r="U14" s="117">
        <v>336</v>
      </c>
      <c r="V14" s="118">
        <v>344</v>
      </c>
      <c r="W14" s="118">
        <v>323</v>
      </c>
      <c r="X14" s="125">
        <v>350</v>
      </c>
      <c r="Y14" s="186">
        <v>340</v>
      </c>
      <c r="Z14" s="186">
        <v>515</v>
      </c>
      <c r="AA14" s="825">
        <v>182</v>
      </c>
      <c r="AB14" s="825">
        <v>342</v>
      </c>
      <c r="AC14" s="825">
        <v>326</v>
      </c>
      <c r="AD14" s="824">
        <v>333</v>
      </c>
      <c r="AE14" s="825">
        <v>347</v>
      </c>
      <c r="AF14" s="824">
        <v>337</v>
      </c>
      <c r="AG14" s="825">
        <v>342</v>
      </c>
      <c r="AH14" s="825">
        <v>338</v>
      </c>
      <c r="AI14" s="817">
        <v>330</v>
      </c>
      <c r="AJ14" s="897">
        <v>340</v>
      </c>
      <c r="AK14" s="818">
        <v>341</v>
      </c>
      <c r="AL14" s="818">
        <v>358</v>
      </c>
      <c r="AM14" s="818">
        <v>343</v>
      </c>
      <c r="AN14" s="818">
        <v>332</v>
      </c>
      <c r="AO14" s="818">
        <v>334</v>
      </c>
      <c r="AP14" s="818">
        <v>329</v>
      </c>
      <c r="AQ14" s="824">
        <v>343</v>
      </c>
      <c r="AR14" s="818">
        <v>336</v>
      </c>
      <c r="AS14" s="818">
        <v>336</v>
      </c>
      <c r="AT14" s="818">
        <v>339</v>
      </c>
      <c r="AU14" s="818">
        <v>329</v>
      </c>
      <c r="AV14" s="818">
        <v>323</v>
      </c>
      <c r="AW14" s="604">
        <v>343</v>
      </c>
      <c r="AX14" s="545">
        <v>342</v>
      </c>
      <c r="AY14" s="545">
        <v>344</v>
      </c>
      <c r="AZ14" s="545">
        <v>333</v>
      </c>
      <c r="BA14" s="545">
        <v>333</v>
      </c>
      <c r="BB14" s="545">
        <v>333</v>
      </c>
      <c r="BC14" s="545">
        <v>332</v>
      </c>
      <c r="BD14" s="545">
        <v>345</v>
      </c>
      <c r="BE14" s="545">
        <v>343</v>
      </c>
      <c r="BF14" s="545">
        <v>337</v>
      </c>
      <c r="BG14" s="545">
        <v>325</v>
      </c>
      <c r="BH14" s="601">
        <v>322</v>
      </c>
      <c r="BI14" s="604">
        <v>336</v>
      </c>
      <c r="BJ14" s="545">
        <v>339</v>
      </c>
      <c r="BK14" s="545">
        <v>351</v>
      </c>
      <c r="BL14" s="545">
        <v>346</v>
      </c>
      <c r="BM14" s="545">
        <v>348</v>
      </c>
      <c r="BN14" s="545">
        <v>327</v>
      </c>
      <c r="BO14" s="545">
        <v>324</v>
      </c>
      <c r="BP14" s="545">
        <v>325</v>
      </c>
      <c r="BQ14" s="545">
        <v>327</v>
      </c>
      <c r="BR14" s="228">
        <v>329</v>
      </c>
      <c r="BS14" s="228"/>
      <c r="BT14" s="228"/>
      <c r="BU14" s="160">
        <f t="shared" si="0"/>
        <v>-46</v>
      </c>
      <c r="BV14" s="62">
        <f t="shared" si="0"/>
        <v>13</v>
      </c>
      <c r="BW14" s="62">
        <f t="shared" si="0"/>
        <v>-6</v>
      </c>
      <c r="BX14" s="62">
        <f t="shared" si="0"/>
        <v>-158</v>
      </c>
      <c r="BY14" s="62">
        <f t="shared" si="0"/>
        <v>179</v>
      </c>
      <c r="BZ14" s="62">
        <f t="shared" si="0"/>
        <v>-2</v>
      </c>
      <c r="CA14" s="62">
        <f t="shared" si="0"/>
        <v>28</v>
      </c>
      <c r="CB14" s="62">
        <f t="shared" si="0"/>
        <v>22</v>
      </c>
      <c r="CC14" s="62">
        <f t="shared" si="0"/>
        <v>-200</v>
      </c>
      <c r="CD14" s="76">
        <f t="shared" si="0"/>
        <v>204</v>
      </c>
    </row>
    <row r="15" spans="1:82" ht="15.75" thickBot="1" x14ac:dyDescent="0.3">
      <c r="A15" s="4"/>
      <c r="B15" s="80" t="s">
        <v>46</v>
      </c>
      <c r="C15" s="114">
        <v>298227</v>
      </c>
      <c r="D15" s="115">
        <v>298191</v>
      </c>
      <c r="E15" s="115">
        <v>298195</v>
      </c>
      <c r="F15" s="115">
        <v>297674</v>
      </c>
      <c r="G15" s="115">
        <v>297069</v>
      </c>
      <c r="H15" s="115">
        <v>296671</v>
      </c>
      <c r="I15" s="115">
        <v>296552</v>
      </c>
      <c r="J15" s="115">
        <v>297834</v>
      </c>
      <c r="K15" s="115">
        <v>298762</v>
      </c>
      <c r="L15" s="115">
        <v>298820</v>
      </c>
      <c r="M15" s="115">
        <v>300863</v>
      </c>
      <c r="N15" s="121">
        <v>300631</v>
      </c>
      <c r="O15" s="194">
        <v>300239</v>
      </c>
      <c r="P15" s="115">
        <v>300507</v>
      </c>
      <c r="Q15" s="115">
        <v>300614</v>
      </c>
      <c r="R15" s="115">
        <v>300109</v>
      </c>
      <c r="S15" s="115">
        <v>300100</v>
      </c>
      <c r="T15" s="898">
        <f>SUM(T10:T14)</f>
        <v>299768</v>
      </c>
      <c r="U15" s="121">
        <v>299346</v>
      </c>
      <c r="V15" s="122">
        <v>300067</v>
      </c>
      <c r="W15" s="122">
        <v>299048</v>
      </c>
      <c r="X15" s="757">
        <v>302791</v>
      </c>
      <c r="Y15" s="148">
        <v>301744</v>
      </c>
      <c r="Z15" s="148">
        <v>302425</v>
      </c>
      <c r="AA15" s="898">
        <f>SUM(AA10:AA14)</f>
        <v>302015</v>
      </c>
      <c r="AB15" s="898">
        <v>302433</v>
      </c>
      <c r="AC15" s="898">
        <v>301991</v>
      </c>
      <c r="AD15" s="898">
        <f>SUM(AD10:AD14)</f>
        <v>301852</v>
      </c>
      <c r="AE15" s="898">
        <v>301666</v>
      </c>
      <c r="AF15" s="898">
        <f>SUM(AF10:AF14)</f>
        <v>300475</v>
      </c>
      <c r="AG15" s="898">
        <v>301183</v>
      </c>
      <c r="AH15" s="898">
        <v>299175</v>
      </c>
      <c r="AI15" s="820">
        <f t="shared" ref="AI15" si="1">SUM(AI10:AI14)</f>
        <v>303737</v>
      </c>
      <c r="AJ15" s="899">
        <v>303110</v>
      </c>
      <c r="AK15" s="821">
        <v>303451</v>
      </c>
      <c r="AL15" s="821">
        <v>303544</v>
      </c>
      <c r="AM15" s="821">
        <v>303288</v>
      </c>
      <c r="AN15" s="821">
        <v>304443</v>
      </c>
      <c r="AO15" s="821">
        <v>303687</v>
      </c>
      <c r="AP15" s="821">
        <v>303533</v>
      </c>
      <c r="AQ15" s="898">
        <f t="shared" ref="AQ15" si="2">SUM(AQ10:AQ14)</f>
        <v>303324</v>
      </c>
      <c r="AR15" s="821">
        <v>302979</v>
      </c>
      <c r="AS15" s="821">
        <v>303560</v>
      </c>
      <c r="AT15" s="821">
        <v>304495</v>
      </c>
      <c r="AU15" s="821">
        <v>304788</v>
      </c>
      <c r="AV15" s="821">
        <v>305664</v>
      </c>
      <c r="AW15" s="612">
        <v>306583</v>
      </c>
      <c r="AX15" s="281">
        <v>304829</v>
      </c>
      <c r="AY15" s="281">
        <v>306407</v>
      </c>
      <c r="AZ15" s="281">
        <v>305393</v>
      </c>
      <c r="BA15" s="281">
        <v>306383</v>
      </c>
      <c r="BB15" s="281">
        <v>306023</v>
      </c>
      <c r="BC15" s="281">
        <v>306148</v>
      </c>
      <c r="BD15" s="281">
        <v>305979</v>
      </c>
      <c r="BE15" s="281">
        <v>305889</v>
      </c>
      <c r="BF15" s="281">
        <v>306218</v>
      </c>
      <c r="BG15" s="281">
        <v>306904</v>
      </c>
      <c r="BH15" s="609">
        <v>306882</v>
      </c>
      <c r="BI15" s="612">
        <v>309319</v>
      </c>
      <c r="BJ15" s="281">
        <v>308058</v>
      </c>
      <c r="BK15" s="281">
        <v>308828</v>
      </c>
      <c r="BL15" s="281">
        <v>309828</v>
      </c>
      <c r="BM15" s="281">
        <v>309274</v>
      </c>
      <c r="BN15" s="281">
        <f>SUM(BN10:BN14)</f>
        <v>306937</v>
      </c>
      <c r="BO15" s="281">
        <v>306461</v>
      </c>
      <c r="BP15" s="281">
        <v>306097</v>
      </c>
      <c r="BQ15" s="281">
        <v>306249</v>
      </c>
      <c r="BR15" s="216">
        <v>306763</v>
      </c>
      <c r="BS15" s="216"/>
      <c r="BT15" s="216"/>
      <c r="BU15" s="161">
        <f t="shared" si="0"/>
        <v>2012</v>
      </c>
      <c r="BV15" s="63">
        <f t="shared" si="0"/>
        <v>2316</v>
      </c>
      <c r="BW15" s="63">
        <f t="shared" si="0"/>
        <v>2419</v>
      </c>
      <c r="BX15" s="63">
        <f t="shared" si="0"/>
        <v>2435</v>
      </c>
      <c r="BY15" s="63">
        <f t="shared" si="0"/>
        <v>3031</v>
      </c>
      <c r="BZ15" s="63">
        <f t="shared" si="0"/>
        <v>3097</v>
      </c>
      <c r="CA15" s="63">
        <f t="shared" si="0"/>
        <v>2794</v>
      </c>
      <c r="CB15" s="63">
        <f t="shared" si="0"/>
        <v>2233</v>
      </c>
      <c r="CC15" s="63">
        <f t="shared" si="0"/>
        <v>286</v>
      </c>
      <c r="CD15" s="72">
        <f t="shared" si="0"/>
        <v>3971</v>
      </c>
    </row>
    <row r="16" spans="1:82" x14ac:dyDescent="0.25">
      <c r="A16" s="4">
        <v>2</v>
      </c>
      <c r="B16" s="51" t="s">
        <v>18</v>
      </c>
      <c r="C16" s="108"/>
      <c r="D16" s="109"/>
      <c r="E16" s="109"/>
      <c r="F16" s="109"/>
      <c r="G16" s="109"/>
      <c r="H16" s="109"/>
      <c r="I16" s="109"/>
      <c r="J16" s="109"/>
      <c r="K16" s="109"/>
      <c r="L16" s="109"/>
      <c r="M16" s="109"/>
      <c r="N16" s="117"/>
      <c r="O16" s="192"/>
      <c r="P16" s="109"/>
      <c r="Q16" s="109"/>
      <c r="R16" s="109"/>
      <c r="S16" s="109"/>
      <c r="T16" s="109"/>
      <c r="U16" s="900"/>
      <c r="V16" s="118"/>
      <c r="W16" s="118"/>
      <c r="X16" s="774"/>
      <c r="Y16" s="619"/>
      <c r="Z16" s="619"/>
      <c r="AA16" s="825"/>
      <c r="AB16" s="825"/>
      <c r="AC16" s="825"/>
      <c r="AD16" s="824"/>
      <c r="AE16" s="825"/>
      <c r="AF16" s="824"/>
      <c r="AG16" s="825"/>
      <c r="AH16" s="825"/>
      <c r="AI16" s="901"/>
      <c r="AJ16" s="897"/>
      <c r="AK16" s="818"/>
      <c r="AL16" s="818"/>
      <c r="AM16" s="818"/>
      <c r="AN16" s="818"/>
      <c r="AO16" s="818"/>
      <c r="AP16" s="818"/>
      <c r="AQ16" s="824"/>
      <c r="AR16" s="818"/>
      <c r="AS16" s="818"/>
      <c r="AT16" s="818"/>
      <c r="AU16" s="818"/>
      <c r="AV16" s="818"/>
      <c r="AW16" s="626"/>
      <c r="AX16" s="621"/>
      <c r="AY16" s="621"/>
      <c r="AZ16" s="621"/>
      <c r="BA16" s="621"/>
      <c r="BB16" s="621"/>
      <c r="BC16" s="621"/>
      <c r="BD16" s="621"/>
      <c r="BE16" s="621"/>
      <c r="BF16" s="621"/>
      <c r="BG16" s="621"/>
      <c r="BH16" s="623"/>
      <c r="BI16" s="626"/>
      <c r="BJ16" s="621"/>
      <c r="BK16" s="621"/>
      <c r="BL16" s="621"/>
      <c r="BM16" s="621"/>
      <c r="BN16" s="621"/>
      <c r="BO16" s="621"/>
      <c r="BP16" s="621"/>
      <c r="BQ16" s="621"/>
      <c r="BR16" s="221"/>
      <c r="BS16" s="221"/>
      <c r="BT16" s="221"/>
      <c r="BU16" s="160"/>
      <c r="BV16" s="62"/>
      <c r="BW16" s="62"/>
      <c r="BX16" s="62"/>
      <c r="BY16" s="62"/>
      <c r="BZ16" s="62"/>
      <c r="CA16" s="62"/>
      <c r="CB16" s="62"/>
      <c r="CC16" s="62"/>
      <c r="CD16" s="76"/>
    </row>
    <row r="17" spans="1:82" x14ac:dyDescent="0.25">
      <c r="A17" s="4"/>
      <c r="B17" s="61" t="s">
        <v>41</v>
      </c>
      <c r="C17" s="110">
        <v>47010</v>
      </c>
      <c r="D17" s="111">
        <v>49349</v>
      </c>
      <c r="E17" s="111">
        <v>49424</v>
      </c>
      <c r="F17" s="111">
        <v>48774</v>
      </c>
      <c r="G17" s="111">
        <v>47248</v>
      </c>
      <c r="H17" s="111">
        <v>46698</v>
      </c>
      <c r="I17" s="111">
        <v>45136</v>
      </c>
      <c r="J17" s="111">
        <v>43109</v>
      </c>
      <c r="K17" s="111">
        <v>40909</v>
      </c>
      <c r="L17" s="111">
        <v>43675</v>
      </c>
      <c r="M17" s="111">
        <v>43307</v>
      </c>
      <c r="N17" s="119">
        <v>45999</v>
      </c>
      <c r="O17" s="193">
        <v>50429</v>
      </c>
      <c r="P17" s="902">
        <v>48902</v>
      </c>
      <c r="Q17" s="111">
        <v>46198</v>
      </c>
      <c r="R17" s="111">
        <v>45780</v>
      </c>
      <c r="S17" s="111">
        <v>44148</v>
      </c>
      <c r="T17" s="902">
        <f>+T24+T31+T38</f>
        <v>44099</v>
      </c>
      <c r="U17" s="119">
        <v>43936</v>
      </c>
      <c r="V17" s="120">
        <v>42510</v>
      </c>
      <c r="W17" s="120">
        <v>42292</v>
      </c>
      <c r="X17" s="903">
        <v>41460</v>
      </c>
      <c r="Y17" s="630">
        <v>41180</v>
      </c>
      <c r="Z17" s="630">
        <v>44868</v>
      </c>
      <c r="AA17" s="818">
        <f>+AA24+AA31+AA38</f>
        <v>44838</v>
      </c>
      <c r="AB17" s="818">
        <v>44413</v>
      </c>
      <c r="AC17" s="818">
        <v>44721</v>
      </c>
      <c r="AD17" s="902">
        <f>+AD24+AD31+AD38</f>
        <v>45768</v>
      </c>
      <c r="AE17" s="904">
        <v>44049</v>
      </c>
      <c r="AF17" s="902">
        <f>+AF24+AF31+AF38</f>
        <v>44107</v>
      </c>
      <c r="AG17" s="904">
        <v>43444</v>
      </c>
      <c r="AH17" s="904">
        <v>41773</v>
      </c>
      <c r="AI17" s="826">
        <f t="shared" ref="AI17:AI21" si="3">+AI24+AI31+AI38</f>
        <v>40644</v>
      </c>
      <c r="AJ17" s="905">
        <v>41616</v>
      </c>
      <c r="AK17" s="827">
        <v>42308</v>
      </c>
      <c r="AL17" s="827">
        <v>44994</v>
      </c>
      <c r="AM17" s="827">
        <v>47286</v>
      </c>
      <c r="AN17" s="827">
        <v>46937</v>
      </c>
      <c r="AO17" s="827">
        <v>47445</v>
      </c>
      <c r="AP17" s="827">
        <v>47161</v>
      </c>
      <c r="AQ17" s="902">
        <f t="shared" ref="AQ17:AQ21" si="4">+AQ24+AQ31+AQ38</f>
        <v>42012</v>
      </c>
      <c r="AR17" s="827">
        <v>42517</v>
      </c>
      <c r="AS17" s="827">
        <v>43174</v>
      </c>
      <c r="AT17" s="827">
        <v>41309</v>
      </c>
      <c r="AU17" s="827">
        <v>39839</v>
      </c>
      <c r="AV17" s="827">
        <v>39645</v>
      </c>
      <c r="AW17" s="636">
        <v>42628</v>
      </c>
      <c r="AX17" s="280">
        <v>47285</v>
      </c>
      <c r="AY17" s="280">
        <v>47988</v>
      </c>
      <c r="AZ17" s="280">
        <v>47403</v>
      </c>
      <c r="BA17" s="280">
        <v>43551</v>
      </c>
      <c r="BB17" s="280">
        <v>44938</v>
      </c>
      <c r="BC17" s="280">
        <v>42309</v>
      </c>
      <c r="BD17" s="280">
        <v>42499</v>
      </c>
      <c r="BE17" s="280">
        <v>42046</v>
      </c>
      <c r="BF17" s="280">
        <v>41078</v>
      </c>
      <c r="BG17" s="280">
        <v>47524</v>
      </c>
      <c r="BH17" s="633">
        <v>41261</v>
      </c>
      <c r="BI17" s="636">
        <v>42627</v>
      </c>
      <c r="BJ17" s="280">
        <v>46480</v>
      </c>
      <c r="BK17" s="280">
        <v>46832</v>
      </c>
      <c r="BL17" s="280">
        <v>47066</v>
      </c>
      <c r="BM17" s="280">
        <v>50154</v>
      </c>
      <c r="BN17" s="280">
        <v>45714</v>
      </c>
      <c r="BO17" s="280">
        <v>43643</v>
      </c>
      <c r="BP17" s="280">
        <v>41277</v>
      </c>
      <c r="BQ17" s="280">
        <v>40163</v>
      </c>
      <c r="BR17" s="217">
        <v>39151</v>
      </c>
      <c r="BS17" s="217"/>
      <c r="BT17" s="217"/>
      <c r="BU17" s="162">
        <f t="shared" ref="BU17:CD22" si="5">O17-C17</f>
        <v>3419</v>
      </c>
      <c r="BV17" s="64">
        <f t="shared" si="5"/>
        <v>-447</v>
      </c>
      <c r="BW17" s="64">
        <f t="shared" si="5"/>
        <v>-3226</v>
      </c>
      <c r="BX17" s="64">
        <f t="shared" si="5"/>
        <v>-2994</v>
      </c>
      <c r="BY17" s="64">
        <f t="shared" si="5"/>
        <v>-3100</v>
      </c>
      <c r="BZ17" s="64">
        <f t="shared" si="5"/>
        <v>-2599</v>
      </c>
      <c r="CA17" s="64">
        <f t="shared" si="5"/>
        <v>-1200</v>
      </c>
      <c r="CB17" s="64">
        <f t="shared" si="5"/>
        <v>-599</v>
      </c>
      <c r="CC17" s="64">
        <f t="shared" si="5"/>
        <v>1383</v>
      </c>
      <c r="CD17" s="71">
        <f t="shared" si="5"/>
        <v>-2215</v>
      </c>
    </row>
    <row r="18" spans="1:82" x14ac:dyDescent="0.25">
      <c r="A18" s="4"/>
      <c r="B18" s="61" t="s">
        <v>42</v>
      </c>
      <c r="C18" s="110">
        <v>14032</v>
      </c>
      <c r="D18" s="111">
        <v>14135</v>
      </c>
      <c r="E18" s="111">
        <v>15836</v>
      </c>
      <c r="F18" s="111">
        <v>16601</v>
      </c>
      <c r="G18" s="111">
        <v>16425</v>
      </c>
      <c r="H18" s="111">
        <v>16146</v>
      </c>
      <c r="I18" s="111">
        <v>15578</v>
      </c>
      <c r="J18" s="111">
        <v>15429</v>
      </c>
      <c r="K18" s="111">
        <v>15638</v>
      </c>
      <c r="L18" s="111">
        <v>16725</v>
      </c>
      <c r="M18" s="111">
        <v>15057</v>
      </c>
      <c r="N18" s="119">
        <v>14022</v>
      </c>
      <c r="O18" s="193">
        <v>15080</v>
      </c>
      <c r="P18" s="902">
        <v>15001</v>
      </c>
      <c r="Q18" s="111">
        <v>13851</v>
      </c>
      <c r="R18" s="111">
        <v>15615</v>
      </c>
      <c r="S18" s="111">
        <v>15597</v>
      </c>
      <c r="T18" s="902">
        <f>+T25+T32+T39</f>
        <v>15322</v>
      </c>
      <c r="U18" s="119">
        <v>15167</v>
      </c>
      <c r="V18" s="120">
        <v>15316</v>
      </c>
      <c r="W18" s="120">
        <v>15178</v>
      </c>
      <c r="X18" s="903">
        <v>15710</v>
      </c>
      <c r="Y18" s="630">
        <v>15464</v>
      </c>
      <c r="Z18" s="630">
        <v>16276</v>
      </c>
      <c r="AA18" s="818">
        <f>+AA25+AA32+AA39</f>
        <v>17628</v>
      </c>
      <c r="AB18" s="818">
        <v>14868</v>
      </c>
      <c r="AC18" s="818">
        <v>16021</v>
      </c>
      <c r="AD18" s="902">
        <f>+AD25+AD32+AD39</f>
        <v>16938</v>
      </c>
      <c r="AE18" s="904">
        <v>16212</v>
      </c>
      <c r="AF18" s="902">
        <f>+AF25+AF32+AF39</f>
        <v>15778</v>
      </c>
      <c r="AG18" s="904">
        <v>15421</v>
      </c>
      <c r="AH18" s="904">
        <v>14783</v>
      </c>
      <c r="AI18" s="826">
        <f t="shared" si="3"/>
        <v>11690</v>
      </c>
      <c r="AJ18" s="905">
        <v>12054</v>
      </c>
      <c r="AK18" s="827">
        <v>12732</v>
      </c>
      <c r="AL18" s="827">
        <v>14617</v>
      </c>
      <c r="AM18" s="827">
        <v>15362</v>
      </c>
      <c r="AN18" s="827">
        <v>15822</v>
      </c>
      <c r="AO18" s="827">
        <v>15746</v>
      </c>
      <c r="AP18" s="827">
        <v>14828</v>
      </c>
      <c r="AQ18" s="902">
        <f t="shared" si="4"/>
        <v>14093</v>
      </c>
      <c r="AR18" s="827">
        <v>13918</v>
      </c>
      <c r="AS18" s="827">
        <v>13648</v>
      </c>
      <c r="AT18" s="827">
        <v>13012</v>
      </c>
      <c r="AU18" s="827">
        <v>13158</v>
      </c>
      <c r="AV18" s="827">
        <v>13515</v>
      </c>
      <c r="AW18" s="636">
        <v>15016</v>
      </c>
      <c r="AX18" s="280">
        <v>17568</v>
      </c>
      <c r="AY18" s="280">
        <v>17160</v>
      </c>
      <c r="AZ18" s="280">
        <v>17782</v>
      </c>
      <c r="BA18" s="280">
        <v>15368</v>
      </c>
      <c r="BB18" s="280">
        <v>15817</v>
      </c>
      <c r="BC18" s="280">
        <v>15229</v>
      </c>
      <c r="BD18" s="280">
        <v>15011</v>
      </c>
      <c r="BE18" s="280">
        <v>14603</v>
      </c>
      <c r="BF18" s="280">
        <v>14368</v>
      </c>
      <c r="BG18" s="280">
        <v>15995</v>
      </c>
      <c r="BH18" s="633">
        <v>15672</v>
      </c>
      <c r="BI18" s="636">
        <v>17492</v>
      </c>
      <c r="BJ18" s="280">
        <v>17181</v>
      </c>
      <c r="BK18" s="280">
        <v>19524</v>
      </c>
      <c r="BL18" s="280">
        <v>17016</v>
      </c>
      <c r="BM18" s="280">
        <v>18542</v>
      </c>
      <c r="BN18" s="280">
        <v>18053</v>
      </c>
      <c r="BO18" s="280">
        <v>17026</v>
      </c>
      <c r="BP18" s="280">
        <v>15042</v>
      </c>
      <c r="BQ18" s="280">
        <v>14879</v>
      </c>
      <c r="BR18" s="217">
        <v>14253</v>
      </c>
      <c r="BS18" s="217"/>
      <c r="BT18" s="217"/>
      <c r="BU18" s="162">
        <f t="shared" si="5"/>
        <v>1048</v>
      </c>
      <c r="BV18" s="64">
        <f t="shared" si="5"/>
        <v>866</v>
      </c>
      <c r="BW18" s="64">
        <f t="shared" si="5"/>
        <v>-1985</v>
      </c>
      <c r="BX18" s="64">
        <f t="shared" si="5"/>
        <v>-986</v>
      </c>
      <c r="BY18" s="64">
        <f t="shared" si="5"/>
        <v>-828</v>
      </c>
      <c r="BZ18" s="64">
        <f t="shared" si="5"/>
        <v>-824</v>
      </c>
      <c r="CA18" s="64">
        <f t="shared" si="5"/>
        <v>-411</v>
      </c>
      <c r="CB18" s="64">
        <f t="shared" si="5"/>
        <v>-113</v>
      </c>
      <c r="CC18" s="64">
        <f t="shared" si="5"/>
        <v>-460</v>
      </c>
      <c r="CD18" s="71">
        <f t="shared" si="5"/>
        <v>-1015</v>
      </c>
    </row>
    <row r="19" spans="1:82" x14ac:dyDescent="0.25">
      <c r="A19" s="4"/>
      <c r="B19" s="61" t="s">
        <v>57</v>
      </c>
      <c r="C19" s="110">
        <v>4194</v>
      </c>
      <c r="D19" s="111">
        <v>4146</v>
      </c>
      <c r="E19" s="111">
        <v>4064</v>
      </c>
      <c r="F19" s="111">
        <v>3848</v>
      </c>
      <c r="G19" s="111">
        <v>3935</v>
      </c>
      <c r="H19" s="111">
        <v>3841</v>
      </c>
      <c r="I19" s="111">
        <v>3504</v>
      </c>
      <c r="J19" s="111">
        <v>3342</v>
      </c>
      <c r="K19" s="111">
        <v>3401</v>
      </c>
      <c r="L19" s="111">
        <v>3895</v>
      </c>
      <c r="M19" s="111">
        <v>3552</v>
      </c>
      <c r="N19" s="119">
        <v>3799</v>
      </c>
      <c r="O19" s="193">
        <v>4980</v>
      </c>
      <c r="P19" s="902">
        <v>5939</v>
      </c>
      <c r="Q19" s="111">
        <v>5073</v>
      </c>
      <c r="R19" s="111">
        <v>4511</v>
      </c>
      <c r="S19" s="111">
        <v>4265</v>
      </c>
      <c r="T19" s="902">
        <f>+T26+T33+T40</f>
        <v>4195</v>
      </c>
      <c r="U19" s="119">
        <v>4039</v>
      </c>
      <c r="V19" s="120">
        <v>3693</v>
      </c>
      <c r="W19" s="120">
        <v>3715</v>
      </c>
      <c r="X19" s="903">
        <v>4054</v>
      </c>
      <c r="Y19" s="630">
        <v>4222</v>
      </c>
      <c r="Z19" s="630">
        <v>4153</v>
      </c>
      <c r="AA19" s="818">
        <f>+AA26+AA33+AA40</f>
        <v>3668</v>
      </c>
      <c r="AB19" s="818">
        <v>3603</v>
      </c>
      <c r="AC19" s="818">
        <v>3568</v>
      </c>
      <c r="AD19" s="902">
        <f>+AD26+AD33+AD40</f>
        <v>3539</v>
      </c>
      <c r="AE19" s="904">
        <v>3291</v>
      </c>
      <c r="AF19" s="902">
        <f>+AF26+AF33+AF40</f>
        <v>3329</v>
      </c>
      <c r="AG19" s="904">
        <v>3507</v>
      </c>
      <c r="AH19" s="904">
        <v>3422</v>
      </c>
      <c r="AI19" s="826">
        <f t="shared" si="3"/>
        <v>3940</v>
      </c>
      <c r="AJ19" s="905">
        <v>3671</v>
      </c>
      <c r="AK19" s="827">
        <v>4415</v>
      </c>
      <c r="AL19" s="827">
        <v>4335</v>
      </c>
      <c r="AM19" s="827">
        <v>4031</v>
      </c>
      <c r="AN19" s="827">
        <v>3650</v>
      </c>
      <c r="AO19" s="827">
        <v>3543</v>
      </c>
      <c r="AP19" s="827">
        <v>3432</v>
      </c>
      <c r="AQ19" s="902">
        <f t="shared" si="4"/>
        <v>3374</v>
      </c>
      <c r="AR19" s="827">
        <v>3468</v>
      </c>
      <c r="AS19" s="827">
        <v>3383</v>
      </c>
      <c r="AT19" s="827">
        <v>3618</v>
      </c>
      <c r="AU19" s="827">
        <v>3533</v>
      </c>
      <c r="AV19" s="827">
        <v>3322</v>
      </c>
      <c r="AW19" s="636">
        <v>3395</v>
      </c>
      <c r="AX19" s="280">
        <v>3870</v>
      </c>
      <c r="AY19" s="280">
        <v>3706</v>
      </c>
      <c r="AZ19" s="280">
        <v>3660</v>
      </c>
      <c r="BA19" s="280">
        <v>3440</v>
      </c>
      <c r="BB19" s="280">
        <v>3481</v>
      </c>
      <c r="BC19" s="280">
        <v>3366</v>
      </c>
      <c r="BD19" s="280">
        <v>3404</v>
      </c>
      <c r="BE19" s="280">
        <v>3173</v>
      </c>
      <c r="BF19" s="280">
        <v>3249</v>
      </c>
      <c r="BG19" s="280">
        <v>3798</v>
      </c>
      <c r="BH19" s="633">
        <v>3570</v>
      </c>
      <c r="BI19" s="636">
        <v>3375</v>
      </c>
      <c r="BJ19" s="280">
        <v>3843</v>
      </c>
      <c r="BK19" s="280">
        <v>3625</v>
      </c>
      <c r="BL19" s="280">
        <v>3646</v>
      </c>
      <c r="BM19" s="280">
        <v>4047</v>
      </c>
      <c r="BN19" s="280">
        <v>3679</v>
      </c>
      <c r="BO19" s="280">
        <v>3678</v>
      </c>
      <c r="BP19" s="280">
        <v>3726</v>
      </c>
      <c r="BQ19" s="280">
        <v>3618</v>
      </c>
      <c r="BR19" s="217">
        <v>3589</v>
      </c>
      <c r="BS19" s="217"/>
      <c r="BT19" s="217"/>
      <c r="BU19" s="162">
        <f t="shared" si="5"/>
        <v>786</v>
      </c>
      <c r="BV19" s="64">
        <f t="shared" si="5"/>
        <v>1793</v>
      </c>
      <c r="BW19" s="64">
        <f t="shared" si="5"/>
        <v>1009</v>
      </c>
      <c r="BX19" s="64">
        <f t="shared" si="5"/>
        <v>663</v>
      </c>
      <c r="BY19" s="64">
        <f t="shared" si="5"/>
        <v>330</v>
      </c>
      <c r="BZ19" s="64">
        <f t="shared" si="5"/>
        <v>354</v>
      </c>
      <c r="CA19" s="64">
        <f t="shared" si="5"/>
        <v>535</v>
      </c>
      <c r="CB19" s="64">
        <f t="shared" si="5"/>
        <v>351</v>
      </c>
      <c r="CC19" s="64">
        <f t="shared" si="5"/>
        <v>314</v>
      </c>
      <c r="CD19" s="71">
        <f t="shared" si="5"/>
        <v>159</v>
      </c>
    </row>
    <row r="20" spans="1:82" x14ac:dyDescent="0.25">
      <c r="A20" s="4"/>
      <c r="B20" s="61" t="s">
        <v>61</v>
      </c>
      <c r="C20" s="110">
        <v>0</v>
      </c>
      <c r="D20" s="111">
        <v>0</v>
      </c>
      <c r="E20" s="111">
        <v>0</v>
      </c>
      <c r="F20" s="111">
        <v>0</v>
      </c>
      <c r="G20" s="111">
        <v>0</v>
      </c>
      <c r="H20" s="111">
        <v>0</v>
      </c>
      <c r="I20" s="111">
        <v>0</v>
      </c>
      <c r="J20" s="111">
        <v>0</v>
      </c>
      <c r="K20" s="111">
        <v>0</v>
      </c>
      <c r="L20" s="111">
        <v>0</v>
      </c>
      <c r="M20" s="111">
        <v>0</v>
      </c>
      <c r="N20" s="119">
        <v>0</v>
      </c>
      <c r="O20" s="193">
        <v>0</v>
      </c>
      <c r="P20" s="111">
        <v>0</v>
      </c>
      <c r="Q20" s="111">
        <v>0</v>
      </c>
      <c r="R20" s="111">
        <v>0</v>
      </c>
      <c r="S20" s="111">
        <v>0</v>
      </c>
      <c r="T20" s="902">
        <f>+T27+T34+T41</f>
        <v>0</v>
      </c>
      <c r="U20" s="119">
        <v>0</v>
      </c>
      <c r="V20" s="120">
        <v>0</v>
      </c>
      <c r="W20" s="120">
        <v>0</v>
      </c>
      <c r="X20" s="903">
        <v>0</v>
      </c>
      <c r="Y20" s="630">
        <v>0</v>
      </c>
      <c r="Z20" s="630">
        <v>0</v>
      </c>
      <c r="AA20" s="818">
        <f>+AA27+AA34+AA41</f>
        <v>0</v>
      </c>
      <c r="AB20" s="818">
        <v>0</v>
      </c>
      <c r="AC20" s="818">
        <v>0</v>
      </c>
      <c r="AD20" s="902">
        <f>+AD27+AD34+AD41</f>
        <v>0</v>
      </c>
      <c r="AE20" s="904">
        <v>0</v>
      </c>
      <c r="AF20" s="902">
        <f>+AF27+AF34+AF41</f>
        <v>0</v>
      </c>
      <c r="AG20" s="904">
        <v>0</v>
      </c>
      <c r="AH20" s="904">
        <v>0</v>
      </c>
      <c r="AI20" s="826">
        <f t="shared" si="3"/>
        <v>0</v>
      </c>
      <c r="AJ20" s="905">
        <v>0</v>
      </c>
      <c r="AK20" s="827">
        <v>0</v>
      </c>
      <c r="AL20" s="827">
        <v>0</v>
      </c>
      <c r="AM20" s="827">
        <v>0</v>
      </c>
      <c r="AN20" s="827">
        <v>0</v>
      </c>
      <c r="AO20" s="827">
        <v>0</v>
      </c>
      <c r="AP20" s="827">
        <v>0</v>
      </c>
      <c r="AQ20" s="902">
        <f t="shared" si="4"/>
        <v>0</v>
      </c>
      <c r="AR20" s="827">
        <v>0</v>
      </c>
      <c r="AS20" s="827">
        <v>0</v>
      </c>
      <c r="AT20" s="827">
        <v>0</v>
      </c>
      <c r="AU20" s="827">
        <v>0</v>
      </c>
      <c r="AV20" s="827">
        <v>0</v>
      </c>
      <c r="AW20" s="636"/>
      <c r="AX20" s="280"/>
      <c r="AY20" s="280"/>
      <c r="AZ20" s="280"/>
      <c r="BA20" s="280"/>
      <c r="BB20" s="280"/>
      <c r="BC20" s="280"/>
      <c r="BD20" s="280">
        <v>0</v>
      </c>
      <c r="BE20" s="280">
        <v>0</v>
      </c>
      <c r="BF20" s="280">
        <v>0</v>
      </c>
      <c r="BG20" s="280">
        <v>0</v>
      </c>
      <c r="BH20" s="633">
        <v>0</v>
      </c>
      <c r="BI20" s="636">
        <v>0</v>
      </c>
      <c r="BJ20" s="280">
        <v>0</v>
      </c>
      <c r="BK20" s="280">
        <v>0</v>
      </c>
      <c r="BL20" s="280">
        <v>0</v>
      </c>
      <c r="BM20" s="280">
        <v>0</v>
      </c>
      <c r="BN20" s="280">
        <v>543</v>
      </c>
      <c r="BO20" s="280">
        <v>612</v>
      </c>
      <c r="BP20" s="280">
        <v>629</v>
      </c>
      <c r="BQ20" s="280">
        <v>633</v>
      </c>
      <c r="BR20" s="217">
        <v>576</v>
      </c>
      <c r="BS20" s="217"/>
      <c r="BT20" s="217"/>
      <c r="BU20" s="162">
        <f t="shared" si="5"/>
        <v>0</v>
      </c>
      <c r="BV20" s="64">
        <f t="shared" si="5"/>
        <v>0</v>
      </c>
      <c r="BW20" s="64">
        <f t="shared" si="5"/>
        <v>0</v>
      </c>
      <c r="BX20" s="64">
        <f t="shared" si="5"/>
        <v>0</v>
      </c>
      <c r="BY20" s="64">
        <f t="shared" si="5"/>
        <v>0</v>
      </c>
      <c r="BZ20" s="64">
        <f t="shared" si="5"/>
        <v>0</v>
      </c>
      <c r="CA20" s="64">
        <f t="shared" si="5"/>
        <v>0</v>
      </c>
      <c r="CB20" s="64">
        <f t="shared" si="5"/>
        <v>0</v>
      </c>
      <c r="CC20" s="64">
        <f t="shared" si="5"/>
        <v>0</v>
      </c>
      <c r="CD20" s="71">
        <f t="shared" si="5"/>
        <v>0</v>
      </c>
    </row>
    <row r="21" spans="1:82" x14ac:dyDescent="0.25">
      <c r="A21" s="4"/>
      <c r="B21" s="61" t="s">
        <v>62</v>
      </c>
      <c r="C21" s="110">
        <v>0</v>
      </c>
      <c r="D21" s="111">
        <v>0</v>
      </c>
      <c r="E21" s="111">
        <v>0</v>
      </c>
      <c r="F21" s="111">
        <v>0</v>
      </c>
      <c r="G21" s="111">
        <v>0</v>
      </c>
      <c r="H21" s="111">
        <v>0</v>
      </c>
      <c r="I21" s="111">
        <v>0</v>
      </c>
      <c r="J21" s="111">
        <v>0</v>
      </c>
      <c r="K21" s="111">
        <v>0</v>
      </c>
      <c r="L21" s="111">
        <v>0</v>
      </c>
      <c r="M21" s="111">
        <v>0</v>
      </c>
      <c r="N21" s="119">
        <v>0</v>
      </c>
      <c r="O21" s="193">
        <v>0</v>
      </c>
      <c r="P21" s="111">
        <v>0</v>
      </c>
      <c r="Q21" s="111">
        <v>0</v>
      </c>
      <c r="R21" s="111">
        <v>0</v>
      </c>
      <c r="S21" s="111">
        <v>0</v>
      </c>
      <c r="T21" s="902">
        <f>+T28+T35+T42</f>
        <v>0</v>
      </c>
      <c r="U21" s="119">
        <v>0</v>
      </c>
      <c r="V21" s="120">
        <v>0</v>
      </c>
      <c r="W21" s="120">
        <v>0</v>
      </c>
      <c r="X21" s="903">
        <v>0</v>
      </c>
      <c r="Y21" s="630">
        <v>0</v>
      </c>
      <c r="Z21" s="630">
        <v>0</v>
      </c>
      <c r="AA21" s="818">
        <f>+AA28+AA35+AA42</f>
        <v>0</v>
      </c>
      <c r="AB21" s="818">
        <v>0</v>
      </c>
      <c r="AC21" s="818">
        <v>0</v>
      </c>
      <c r="AD21" s="902">
        <f>+AD28+AD35+AD42</f>
        <v>0</v>
      </c>
      <c r="AE21" s="904">
        <v>0</v>
      </c>
      <c r="AF21" s="902">
        <f>+AF28+AF35+AF42</f>
        <v>0</v>
      </c>
      <c r="AG21" s="904">
        <v>0</v>
      </c>
      <c r="AH21" s="904">
        <v>0</v>
      </c>
      <c r="AI21" s="826">
        <f t="shared" si="3"/>
        <v>0</v>
      </c>
      <c r="AJ21" s="905">
        <v>0</v>
      </c>
      <c r="AK21" s="827">
        <v>0</v>
      </c>
      <c r="AL21" s="827">
        <v>0</v>
      </c>
      <c r="AM21" s="827">
        <v>0</v>
      </c>
      <c r="AN21" s="827">
        <v>0</v>
      </c>
      <c r="AO21" s="827">
        <v>0</v>
      </c>
      <c r="AP21" s="827">
        <v>0</v>
      </c>
      <c r="AQ21" s="902">
        <f t="shared" si="4"/>
        <v>0</v>
      </c>
      <c r="AR21" s="827">
        <v>0</v>
      </c>
      <c r="AS21" s="827">
        <v>0</v>
      </c>
      <c r="AT21" s="827">
        <v>0</v>
      </c>
      <c r="AU21" s="827">
        <v>0</v>
      </c>
      <c r="AV21" s="827">
        <v>0</v>
      </c>
      <c r="AW21" s="636"/>
      <c r="AX21" s="280"/>
      <c r="AY21" s="280"/>
      <c r="AZ21" s="280"/>
      <c r="BA21" s="280"/>
      <c r="BB21" s="280"/>
      <c r="BC21" s="280"/>
      <c r="BD21" s="280">
        <v>0</v>
      </c>
      <c r="BE21" s="280">
        <v>0</v>
      </c>
      <c r="BF21" s="280">
        <v>0</v>
      </c>
      <c r="BG21" s="280">
        <v>0</v>
      </c>
      <c r="BH21" s="633">
        <v>0</v>
      </c>
      <c r="BI21" s="636">
        <v>0</v>
      </c>
      <c r="BJ21" s="280">
        <v>0</v>
      </c>
      <c r="BK21" s="280">
        <v>0</v>
      </c>
      <c r="BL21" s="280">
        <v>0</v>
      </c>
      <c r="BM21" s="280">
        <v>0</v>
      </c>
      <c r="BN21" s="280">
        <v>29</v>
      </c>
      <c r="BO21" s="280">
        <v>40</v>
      </c>
      <c r="BP21" s="280">
        <v>32</v>
      </c>
      <c r="BQ21" s="280">
        <v>28</v>
      </c>
      <c r="BR21" s="217">
        <v>31</v>
      </c>
      <c r="BS21" s="217"/>
      <c r="BT21" s="217"/>
      <c r="BU21" s="162">
        <f t="shared" si="5"/>
        <v>0</v>
      </c>
      <c r="BV21" s="64">
        <f t="shared" si="5"/>
        <v>0</v>
      </c>
      <c r="BW21" s="64">
        <f t="shared" si="5"/>
        <v>0</v>
      </c>
      <c r="BX21" s="64">
        <f t="shared" si="5"/>
        <v>0</v>
      </c>
      <c r="BY21" s="64">
        <f t="shared" si="5"/>
        <v>0</v>
      </c>
      <c r="BZ21" s="64">
        <f t="shared" si="5"/>
        <v>0</v>
      </c>
      <c r="CA21" s="64">
        <f t="shared" si="5"/>
        <v>0</v>
      </c>
      <c r="CB21" s="64">
        <f t="shared" si="5"/>
        <v>0</v>
      </c>
      <c r="CC21" s="64">
        <f t="shared" si="5"/>
        <v>0</v>
      </c>
      <c r="CD21" s="71">
        <f t="shared" si="5"/>
        <v>0</v>
      </c>
    </row>
    <row r="22" spans="1:82" x14ac:dyDescent="0.25">
      <c r="B22" s="61" t="s">
        <v>46</v>
      </c>
      <c r="C22" s="110">
        <v>65236</v>
      </c>
      <c r="D22" s="112">
        <v>67630</v>
      </c>
      <c r="E22" s="112">
        <v>69324</v>
      </c>
      <c r="F22" s="112">
        <v>69223</v>
      </c>
      <c r="G22" s="112">
        <v>67608</v>
      </c>
      <c r="H22" s="112">
        <v>66685</v>
      </c>
      <c r="I22" s="112">
        <v>64218</v>
      </c>
      <c r="J22" s="112">
        <v>61880</v>
      </c>
      <c r="K22" s="112">
        <v>59948</v>
      </c>
      <c r="L22" s="112">
        <v>64295</v>
      </c>
      <c r="M22" s="112">
        <v>61916</v>
      </c>
      <c r="N22" s="119">
        <v>63820</v>
      </c>
      <c r="O22" s="193">
        <v>70489</v>
      </c>
      <c r="P22" s="112">
        <v>69842</v>
      </c>
      <c r="Q22" s="112">
        <v>65122</v>
      </c>
      <c r="R22" s="112">
        <v>65906</v>
      </c>
      <c r="S22" s="112">
        <v>64010</v>
      </c>
      <c r="T22" s="904">
        <f>SUM(T17:T21)</f>
        <v>63616</v>
      </c>
      <c r="U22" s="119">
        <v>63142</v>
      </c>
      <c r="V22" s="120">
        <v>61519</v>
      </c>
      <c r="W22" s="120">
        <v>61185</v>
      </c>
      <c r="X22" s="903">
        <v>61224</v>
      </c>
      <c r="Y22" s="630">
        <v>60866</v>
      </c>
      <c r="Z22" s="630">
        <v>65297</v>
      </c>
      <c r="AA22" s="904">
        <f>SUM(AA17:AA21)</f>
        <v>66134</v>
      </c>
      <c r="AB22" s="904">
        <v>62884</v>
      </c>
      <c r="AC22" s="904">
        <v>64310</v>
      </c>
      <c r="AD22" s="904">
        <f>SUM(AD17:AD21)</f>
        <v>66245</v>
      </c>
      <c r="AE22" s="904">
        <v>63552</v>
      </c>
      <c r="AF22" s="904">
        <f>SUM(AF17:AF21)</f>
        <v>63214</v>
      </c>
      <c r="AG22" s="904">
        <v>62372</v>
      </c>
      <c r="AH22" s="904">
        <v>59978</v>
      </c>
      <c r="AI22" s="826">
        <f t="shared" ref="AI22" si="6">SUM(AI17:AI21)</f>
        <v>56274</v>
      </c>
      <c r="AJ22" s="905">
        <v>57341</v>
      </c>
      <c r="AK22" s="827">
        <v>59455</v>
      </c>
      <c r="AL22" s="827">
        <v>63946</v>
      </c>
      <c r="AM22" s="827">
        <v>66679</v>
      </c>
      <c r="AN22" s="827">
        <v>66409</v>
      </c>
      <c r="AO22" s="827">
        <v>66734</v>
      </c>
      <c r="AP22" s="827">
        <v>65421</v>
      </c>
      <c r="AQ22" s="904">
        <f t="shared" ref="AQ22" si="7">SUM(AQ17:AQ21)</f>
        <v>59479</v>
      </c>
      <c r="AR22" s="827">
        <v>59903</v>
      </c>
      <c r="AS22" s="827">
        <v>60205</v>
      </c>
      <c r="AT22" s="827">
        <v>57939</v>
      </c>
      <c r="AU22" s="827">
        <v>56530</v>
      </c>
      <c r="AV22" s="827">
        <v>56482</v>
      </c>
      <c r="AW22" s="636">
        <v>61039</v>
      </c>
      <c r="AX22" s="280">
        <v>68723</v>
      </c>
      <c r="AY22" s="280">
        <v>68854</v>
      </c>
      <c r="AZ22" s="280">
        <v>68845</v>
      </c>
      <c r="BA22" s="280">
        <v>62359</v>
      </c>
      <c r="BB22" s="280">
        <v>64236</v>
      </c>
      <c r="BC22" s="280">
        <v>60904</v>
      </c>
      <c r="BD22" s="280">
        <v>60914</v>
      </c>
      <c r="BE22" s="280">
        <v>59822</v>
      </c>
      <c r="BF22" s="280">
        <v>58695</v>
      </c>
      <c r="BG22" s="280">
        <v>67317</v>
      </c>
      <c r="BH22" s="633">
        <v>60503</v>
      </c>
      <c r="BI22" s="636">
        <v>63494</v>
      </c>
      <c r="BJ22" s="280">
        <v>67504</v>
      </c>
      <c r="BK22" s="280">
        <v>69981</v>
      </c>
      <c r="BL22" s="280">
        <v>67728</v>
      </c>
      <c r="BM22" s="280">
        <v>72743</v>
      </c>
      <c r="BN22" s="280">
        <v>68018</v>
      </c>
      <c r="BO22" s="280">
        <v>64999</v>
      </c>
      <c r="BP22" s="280">
        <v>60706</v>
      </c>
      <c r="BQ22" s="280">
        <v>59321</v>
      </c>
      <c r="BR22" s="217">
        <v>57600</v>
      </c>
      <c r="BS22" s="217"/>
      <c r="BT22" s="217"/>
      <c r="BU22" s="162">
        <f t="shared" si="5"/>
        <v>5253</v>
      </c>
      <c r="BV22" s="64">
        <f t="shared" si="5"/>
        <v>2212</v>
      </c>
      <c r="BW22" s="64">
        <f t="shared" si="5"/>
        <v>-4202</v>
      </c>
      <c r="BX22" s="64">
        <f t="shared" si="5"/>
        <v>-3317</v>
      </c>
      <c r="BY22" s="64">
        <f t="shared" si="5"/>
        <v>-3598</v>
      </c>
      <c r="BZ22" s="64">
        <f t="shared" si="5"/>
        <v>-3069</v>
      </c>
      <c r="CA22" s="64">
        <f t="shared" si="5"/>
        <v>-1076</v>
      </c>
      <c r="CB22" s="64">
        <f t="shared" si="5"/>
        <v>-361</v>
      </c>
      <c r="CC22" s="64">
        <f t="shared" si="5"/>
        <v>1237</v>
      </c>
      <c r="CD22" s="71">
        <f t="shared" si="5"/>
        <v>-3071</v>
      </c>
    </row>
    <row r="23" spans="1:82" x14ac:dyDescent="0.25">
      <c r="A23" s="4">
        <v>3</v>
      </c>
      <c r="B23" s="79" t="s">
        <v>21</v>
      </c>
      <c r="C23" s="113"/>
      <c r="D23" s="111"/>
      <c r="E23" s="111"/>
      <c r="F23" s="111"/>
      <c r="G23" s="111"/>
      <c r="H23" s="111"/>
      <c r="I23" s="111"/>
      <c r="J23" s="111"/>
      <c r="K23" s="111"/>
      <c r="L23" s="111"/>
      <c r="M23" s="111"/>
      <c r="N23" s="119"/>
      <c r="O23" s="193"/>
      <c r="P23" s="111"/>
      <c r="Q23" s="111"/>
      <c r="R23" s="111"/>
      <c r="S23" s="111"/>
      <c r="T23" s="902"/>
      <c r="U23" s="119"/>
      <c r="V23" s="120"/>
      <c r="W23" s="120"/>
      <c r="X23" s="903"/>
      <c r="Y23" s="630"/>
      <c r="Z23" s="630"/>
      <c r="AA23" s="904"/>
      <c r="AB23" s="904"/>
      <c r="AC23" s="904"/>
      <c r="AD23" s="902"/>
      <c r="AE23" s="904"/>
      <c r="AF23" s="902"/>
      <c r="AG23" s="904"/>
      <c r="AH23" s="904"/>
      <c r="AI23" s="826"/>
      <c r="AJ23" s="905"/>
      <c r="AK23" s="827"/>
      <c r="AL23" s="827"/>
      <c r="AM23" s="827"/>
      <c r="AN23" s="827"/>
      <c r="AO23" s="827"/>
      <c r="AP23" s="827"/>
      <c r="AQ23" s="902"/>
      <c r="AR23" s="827"/>
      <c r="AS23" s="827"/>
      <c r="AT23" s="827"/>
      <c r="AU23" s="827"/>
      <c r="AV23" s="827"/>
      <c r="AW23" s="636"/>
      <c r="AX23" s="280"/>
      <c r="AY23" s="280"/>
      <c r="AZ23" s="280"/>
      <c r="BA23" s="280"/>
      <c r="BB23" s="280"/>
      <c r="BC23" s="280"/>
      <c r="BD23" s="280"/>
      <c r="BE23" s="280"/>
      <c r="BF23" s="280"/>
      <c r="BG23" s="280"/>
      <c r="BH23" s="633"/>
      <c r="BI23" s="636"/>
      <c r="BJ23" s="280"/>
      <c r="BK23" s="280"/>
      <c r="BL23" s="280"/>
      <c r="BM23" s="280"/>
      <c r="BN23" s="280"/>
      <c r="BO23" s="280"/>
      <c r="BP23" s="280"/>
      <c r="BQ23" s="280"/>
      <c r="BR23" s="217"/>
      <c r="BS23" s="217"/>
      <c r="BT23" s="217"/>
      <c r="BU23" s="162"/>
      <c r="BV23" s="64"/>
      <c r="BW23" s="64"/>
      <c r="BX23" s="64"/>
      <c r="BY23" s="64"/>
      <c r="BZ23" s="64"/>
      <c r="CA23" s="64"/>
      <c r="CB23" s="64"/>
      <c r="CC23" s="64"/>
      <c r="CD23" s="71"/>
    </row>
    <row r="24" spans="1:82" x14ac:dyDescent="0.25">
      <c r="B24" s="61" t="s">
        <v>41</v>
      </c>
      <c r="C24" s="113">
        <v>18903</v>
      </c>
      <c r="D24" s="111">
        <v>18749</v>
      </c>
      <c r="E24" s="111">
        <v>15271</v>
      </c>
      <c r="F24" s="111">
        <v>12977</v>
      </c>
      <c r="G24" s="111">
        <v>12587</v>
      </c>
      <c r="H24" s="111">
        <v>12726</v>
      </c>
      <c r="I24" s="111">
        <v>11799</v>
      </c>
      <c r="J24" s="111">
        <v>12815</v>
      </c>
      <c r="K24" s="111">
        <v>12068</v>
      </c>
      <c r="L24" s="111">
        <v>15241</v>
      </c>
      <c r="M24" s="111">
        <v>16959</v>
      </c>
      <c r="N24" s="119">
        <v>18552</v>
      </c>
      <c r="O24" s="193">
        <v>19018</v>
      </c>
      <c r="P24" s="906">
        <v>15038</v>
      </c>
      <c r="Q24" s="111">
        <v>12033</v>
      </c>
      <c r="R24" s="111">
        <v>11113</v>
      </c>
      <c r="S24" s="111">
        <v>9860</v>
      </c>
      <c r="T24" s="902">
        <v>10158</v>
      </c>
      <c r="U24" s="119">
        <v>9691</v>
      </c>
      <c r="V24" s="120">
        <v>10558</v>
      </c>
      <c r="W24" s="120">
        <v>10655</v>
      </c>
      <c r="X24" s="903">
        <v>10889</v>
      </c>
      <c r="Y24" s="630">
        <v>12913</v>
      </c>
      <c r="Z24" s="630">
        <v>15440</v>
      </c>
      <c r="AA24" s="904">
        <v>14805</v>
      </c>
      <c r="AB24" s="904">
        <v>13294</v>
      </c>
      <c r="AC24" s="904">
        <v>12999</v>
      </c>
      <c r="AD24" s="902">
        <v>11426</v>
      </c>
      <c r="AE24" s="904">
        <v>9827</v>
      </c>
      <c r="AF24" s="902">
        <v>10450</v>
      </c>
      <c r="AG24" s="904">
        <v>10783</v>
      </c>
      <c r="AH24" s="904">
        <v>11664</v>
      </c>
      <c r="AI24" s="826">
        <v>11517</v>
      </c>
      <c r="AJ24" s="905">
        <v>13443</v>
      </c>
      <c r="AK24" s="827">
        <v>15738</v>
      </c>
      <c r="AL24" s="827">
        <v>17026</v>
      </c>
      <c r="AM24" s="827">
        <v>17848</v>
      </c>
      <c r="AN24" s="827">
        <v>14662</v>
      </c>
      <c r="AO24" s="827">
        <v>12817</v>
      </c>
      <c r="AP24" s="827">
        <v>11611</v>
      </c>
      <c r="AQ24" s="902">
        <v>10570</v>
      </c>
      <c r="AR24" s="827">
        <v>12391</v>
      </c>
      <c r="AS24" s="827">
        <v>11876</v>
      </c>
      <c r="AT24" s="827">
        <v>12119</v>
      </c>
      <c r="AU24" s="827">
        <v>12286</v>
      </c>
      <c r="AV24" s="827">
        <v>12524</v>
      </c>
      <c r="AW24" s="636">
        <v>15929</v>
      </c>
      <c r="AX24" s="280">
        <v>18561</v>
      </c>
      <c r="AY24" s="280">
        <v>15802</v>
      </c>
      <c r="AZ24" s="280">
        <v>14780</v>
      </c>
      <c r="BA24" s="280">
        <v>14494</v>
      </c>
      <c r="BB24" s="280">
        <v>13997</v>
      </c>
      <c r="BC24" s="280">
        <v>11744</v>
      </c>
      <c r="BD24" s="280">
        <v>11550</v>
      </c>
      <c r="BE24" s="280">
        <v>11097</v>
      </c>
      <c r="BF24" s="280">
        <v>12126</v>
      </c>
      <c r="BG24" s="280">
        <v>12156</v>
      </c>
      <c r="BH24" s="633">
        <v>13295</v>
      </c>
      <c r="BI24" s="636">
        <v>15635</v>
      </c>
      <c r="BJ24" s="280">
        <v>17584</v>
      </c>
      <c r="BK24" s="280">
        <v>16743</v>
      </c>
      <c r="BL24" s="280">
        <v>16596</v>
      </c>
      <c r="BM24" s="280">
        <v>16115</v>
      </c>
      <c r="BN24" s="280">
        <v>17365</v>
      </c>
      <c r="BO24" s="280">
        <v>13672</v>
      </c>
      <c r="BP24" s="280">
        <v>10943</v>
      </c>
      <c r="BQ24" s="280">
        <v>11282</v>
      </c>
      <c r="BR24" s="217">
        <v>11714</v>
      </c>
      <c r="BS24" s="217"/>
      <c r="BT24" s="217"/>
      <c r="BU24" s="162">
        <f t="shared" ref="BU24:CD29" si="8">O24-C24</f>
        <v>115</v>
      </c>
      <c r="BV24" s="64">
        <f t="shared" si="8"/>
        <v>-3711</v>
      </c>
      <c r="BW24" s="64">
        <f t="shared" si="8"/>
        <v>-3238</v>
      </c>
      <c r="BX24" s="64">
        <f t="shared" si="8"/>
        <v>-1864</v>
      </c>
      <c r="BY24" s="64">
        <f t="shared" si="8"/>
        <v>-2727</v>
      </c>
      <c r="BZ24" s="64">
        <f t="shared" si="8"/>
        <v>-2568</v>
      </c>
      <c r="CA24" s="64">
        <f t="shared" si="8"/>
        <v>-2108</v>
      </c>
      <c r="CB24" s="64">
        <f t="shared" si="8"/>
        <v>-2257</v>
      </c>
      <c r="CC24" s="64">
        <f t="shared" si="8"/>
        <v>-1413</v>
      </c>
      <c r="CD24" s="71">
        <f t="shared" si="8"/>
        <v>-4352</v>
      </c>
    </row>
    <row r="25" spans="1:82" x14ac:dyDescent="0.25">
      <c r="B25" s="61" t="s">
        <v>42</v>
      </c>
      <c r="C25" s="113">
        <v>2434</v>
      </c>
      <c r="D25" s="111">
        <v>2895</v>
      </c>
      <c r="E25" s="111">
        <v>3700</v>
      </c>
      <c r="F25" s="111">
        <v>4337</v>
      </c>
      <c r="G25" s="111">
        <v>1750</v>
      </c>
      <c r="H25" s="111">
        <v>1763</v>
      </c>
      <c r="I25" s="111">
        <v>1634</v>
      </c>
      <c r="J25" s="111">
        <v>1873</v>
      </c>
      <c r="K25" s="111">
        <v>2213</v>
      </c>
      <c r="L25" s="111">
        <v>3278</v>
      </c>
      <c r="M25" s="111">
        <v>3032</v>
      </c>
      <c r="N25" s="119">
        <v>2494</v>
      </c>
      <c r="O25" s="193">
        <v>3176</v>
      </c>
      <c r="P25" s="906">
        <v>2698</v>
      </c>
      <c r="Q25" s="111">
        <v>2451</v>
      </c>
      <c r="R25" s="111">
        <v>3902</v>
      </c>
      <c r="S25" s="111">
        <v>1458</v>
      </c>
      <c r="T25" s="902">
        <v>1563</v>
      </c>
      <c r="U25" s="119">
        <v>1544</v>
      </c>
      <c r="V25" s="120">
        <v>1702</v>
      </c>
      <c r="W25" s="120">
        <v>1899</v>
      </c>
      <c r="X25" s="903">
        <v>2526</v>
      </c>
      <c r="Y25" s="630">
        <v>2806</v>
      </c>
      <c r="Z25" s="630">
        <v>3232</v>
      </c>
      <c r="AA25" s="904">
        <v>4032</v>
      </c>
      <c r="AB25" s="904">
        <v>2557</v>
      </c>
      <c r="AC25" s="904">
        <v>3401</v>
      </c>
      <c r="AD25" s="902">
        <v>2713</v>
      </c>
      <c r="AE25" s="904">
        <v>1572</v>
      </c>
      <c r="AF25" s="902">
        <v>1572</v>
      </c>
      <c r="AG25" s="904">
        <v>1689</v>
      </c>
      <c r="AH25" s="904">
        <v>1870</v>
      </c>
      <c r="AI25" s="826">
        <v>1603</v>
      </c>
      <c r="AJ25" s="905">
        <v>2097</v>
      </c>
      <c r="AK25" s="827">
        <v>2950</v>
      </c>
      <c r="AL25" s="827">
        <v>3929</v>
      </c>
      <c r="AM25" s="827">
        <v>3836</v>
      </c>
      <c r="AN25" s="827">
        <v>2765</v>
      </c>
      <c r="AO25" s="827">
        <v>2219</v>
      </c>
      <c r="AP25" s="827">
        <v>1966</v>
      </c>
      <c r="AQ25" s="902">
        <v>1521</v>
      </c>
      <c r="AR25" s="827">
        <v>1845</v>
      </c>
      <c r="AS25" s="827">
        <v>1764</v>
      </c>
      <c r="AT25" s="827">
        <v>1741</v>
      </c>
      <c r="AU25" s="827">
        <v>2144</v>
      </c>
      <c r="AV25" s="827">
        <v>2415</v>
      </c>
      <c r="AW25" s="636">
        <v>3866</v>
      </c>
      <c r="AX25" s="280">
        <v>4779</v>
      </c>
      <c r="AY25" s="280">
        <v>3193</v>
      </c>
      <c r="AZ25" s="280">
        <v>3264</v>
      </c>
      <c r="BA25" s="280">
        <v>2537</v>
      </c>
      <c r="BB25" s="280">
        <v>3009</v>
      </c>
      <c r="BC25" s="280">
        <v>1891</v>
      </c>
      <c r="BD25" s="280">
        <v>1952</v>
      </c>
      <c r="BE25" s="280">
        <v>1804</v>
      </c>
      <c r="BF25" s="280">
        <v>2061</v>
      </c>
      <c r="BG25" s="280">
        <v>2396</v>
      </c>
      <c r="BH25" s="633">
        <v>3227</v>
      </c>
      <c r="BI25" s="636">
        <v>4510</v>
      </c>
      <c r="BJ25" s="280">
        <v>3675</v>
      </c>
      <c r="BK25" s="280">
        <v>4563</v>
      </c>
      <c r="BL25" s="280">
        <v>3255</v>
      </c>
      <c r="BM25" s="280">
        <v>3896</v>
      </c>
      <c r="BN25" s="280">
        <v>3152</v>
      </c>
      <c r="BO25" s="280">
        <v>1965</v>
      </c>
      <c r="BP25" s="280">
        <v>1674</v>
      </c>
      <c r="BQ25" s="280">
        <v>1671</v>
      </c>
      <c r="BR25" s="217">
        <v>1733</v>
      </c>
      <c r="BS25" s="217"/>
      <c r="BT25" s="217"/>
      <c r="BU25" s="162">
        <f t="shared" si="8"/>
        <v>742</v>
      </c>
      <c r="BV25" s="64">
        <f t="shared" si="8"/>
        <v>-197</v>
      </c>
      <c r="BW25" s="64">
        <f t="shared" si="8"/>
        <v>-1249</v>
      </c>
      <c r="BX25" s="64">
        <f t="shared" si="8"/>
        <v>-435</v>
      </c>
      <c r="BY25" s="64">
        <f t="shared" si="8"/>
        <v>-292</v>
      </c>
      <c r="BZ25" s="64">
        <f t="shared" si="8"/>
        <v>-200</v>
      </c>
      <c r="CA25" s="64">
        <f t="shared" si="8"/>
        <v>-90</v>
      </c>
      <c r="CB25" s="64">
        <f t="shared" si="8"/>
        <v>-171</v>
      </c>
      <c r="CC25" s="64">
        <f t="shared" si="8"/>
        <v>-314</v>
      </c>
      <c r="CD25" s="71">
        <f t="shared" si="8"/>
        <v>-752</v>
      </c>
    </row>
    <row r="26" spans="1:82" x14ac:dyDescent="0.25">
      <c r="B26" s="61" t="s">
        <v>57</v>
      </c>
      <c r="C26" s="113">
        <v>2505</v>
      </c>
      <c r="D26" s="111">
        <v>2316</v>
      </c>
      <c r="E26" s="111">
        <v>2131</v>
      </c>
      <c r="F26" s="111">
        <v>1780</v>
      </c>
      <c r="G26" s="111">
        <v>1865</v>
      </c>
      <c r="H26" s="111">
        <v>1727</v>
      </c>
      <c r="I26" s="111">
        <v>1542</v>
      </c>
      <c r="J26" s="111">
        <v>1525</v>
      </c>
      <c r="K26" s="111">
        <v>1668</v>
      </c>
      <c r="L26" s="111">
        <v>2147</v>
      </c>
      <c r="M26" s="111">
        <v>1977</v>
      </c>
      <c r="N26" s="119">
        <v>2264</v>
      </c>
      <c r="O26" s="193">
        <v>2912</v>
      </c>
      <c r="P26" s="906">
        <v>2889</v>
      </c>
      <c r="Q26" s="111">
        <v>1716</v>
      </c>
      <c r="R26" s="111">
        <v>1522</v>
      </c>
      <c r="S26" s="111">
        <v>1415</v>
      </c>
      <c r="T26" s="902">
        <v>1424</v>
      </c>
      <c r="U26" s="119">
        <v>1346</v>
      </c>
      <c r="V26" s="120">
        <v>1295</v>
      </c>
      <c r="W26" s="120">
        <v>1415</v>
      </c>
      <c r="X26" s="903">
        <v>2044</v>
      </c>
      <c r="Y26" s="630">
        <v>2295</v>
      </c>
      <c r="Z26" s="630">
        <v>2397</v>
      </c>
      <c r="AA26" s="904">
        <v>2018</v>
      </c>
      <c r="AB26" s="904">
        <v>1756</v>
      </c>
      <c r="AC26" s="904">
        <v>1732</v>
      </c>
      <c r="AD26" s="902">
        <v>1616</v>
      </c>
      <c r="AE26" s="904">
        <v>1443</v>
      </c>
      <c r="AF26" s="902">
        <v>1514</v>
      </c>
      <c r="AG26" s="904">
        <v>1687</v>
      </c>
      <c r="AH26" s="904">
        <v>1627</v>
      </c>
      <c r="AI26" s="826">
        <v>2192</v>
      </c>
      <c r="AJ26" s="905">
        <v>2074</v>
      </c>
      <c r="AK26" s="827">
        <v>2764</v>
      </c>
      <c r="AL26" s="827">
        <v>2755</v>
      </c>
      <c r="AM26" s="827">
        <v>2408</v>
      </c>
      <c r="AN26" s="827">
        <v>1894</v>
      </c>
      <c r="AO26" s="827">
        <v>1689</v>
      </c>
      <c r="AP26" s="827">
        <v>1554</v>
      </c>
      <c r="AQ26" s="902">
        <v>1518</v>
      </c>
      <c r="AR26" s="827">
        <v>1640</v>
      </c>
      <c r="AS26" s="827">
        <v>1524</v>
      </c>
      <c r="AT26" s="827">
        <v>1756</v>
      </c>
      <c r="AU26" s="827">
        <v>1720</v>
      </c>
      <c r="AV26" s="827">
        <v>1645</v>
      </c>
      <c r="AW26" s="636">
        <v>1882</v>
      </c>
      <c r="AX26" s="280">
        <v>2358</v>
      </c>
      <c r="AY26" s="280">
        <v>2022</v>
      </c>
      <c r="AZ26" s="280">
        <v>1879</v>
      </c>
      <c r="BA26" s="280">
        <v>1696</v>
      </c>
      <c r="BB26" s="280">
        <v>1549</v>
      </c>
      <c r="BC26" s="280">
        <v>1435</v>
      </c>
      <c r="BD26" s="280">
        <v>1501</v>
      </c>
      <c r="BE26" s="280">
        <v>1278</v>
      </c>
      <c r="BF26" s="280">
        <v>1386</v>
      </c>
      <c r="BG26" s="280">
        <v>1491</v>
      </c>
      <c r="BH26" s="633">
        <v>1795</v>
      </c>
      <c r="BI26" s="636">
        <v>1800</v>
      </c>
      <c r="BJ26" s="280">
        <v>2206</v>
      </c>
      <c r="BK26" s="280">
        <v>1959</v>
      </c>
      <c r="BL26" s="280">
        <v>1834</v>
      </c>
      <c r="BM26" s="280">
        <v>1920</v>
      </c>
      <c r="BN26" s="280">
        <v>1781</v>
      </c>
      <c r="BO26" s="280">
        <v>1514</v>
      </c>
      <c r="BP26" s="280">
        <v>1582</v>
      </c>
      <c r="BQ26" s="280">
        <v>1610</v>
      </c>
      <c r="BR26" s="217">
        <v>1800</v>
      </c>
      <c r="BS26" s="217"/>
      <c r="BT26" s="217"/>
      <c r="BU26" s="162">
        <f t="shared" si="8"/>
        <v>407</v>
      </c>
      <c r="BV26" s="64">
        <f t="shared" si="8"/>
        <v>573</v>
      </c>
      <c r="BW26" s="64">
        <f t="shared" si="8"/>
        <v>-415</v>
      </c>
      <c r="BX26" s="64">
        <f t="shared" si="8"/>
        <v>-258</v>
      </c>
      <c r="BY26" s="64">
        <f t="shared" si="8"/>
        <v>-450</v>
      </c>
      <c r="BZ26" s="64">
        <f t="shared" si="8"/>
        <v>-303</v>
      </c>
      <c r="CA26" s="64">
        <f t="shared" si="8"/>
        <v>-196</v>
      </c>
      <c r="CB26" s="64">
        <f t="shared" si="8"/>
        <v>-230</v>
      </c>
      <c r="CC26" s="64">
        <f t="shared" si="8"/>
        <v>-253</v>
      </c>
      <c r="CD26" s="71">
        <f t="shared" si="8"/>
        <v>-103</v>
      </c>
    </row>
    <row r="27" spans="1:82" x14ac:dyDescent="0.25">
      <c r="B27" s="61" t="s">
        <v>61</v>
      </c>
      <c r="C27" s="113"/>
      <c r="D27" s="111"/>
      <c r="E27" s="111"/>
      <c r="F27" s="111"/>
      <c r="G27" s="111"/>
      <c r="H27" s="111"/>
      <c r="I27" s="111"/>
      <c r="J27" s="111"/>
      <c r="K27" s="111"/>
      <c r="L27" s="111"/>
      <c r="M27" s="111"/>
      <c r="N27" s="119"/>
      <c r="O27" s="193"/>
      <c r="P27" s="111"/>
      <c r="Q27" s="111"/>
      <c r="R27" s="111"/>
      <c r="S27" s="111"/>
      <c r="T27" s="902"/>
      <c r="U27" s="119"/>
      <c r="V27" s="120"/>
      <c r="W27" s="120"/>
      <c r="X27" s="903"/>
      <c r="Y27" s="630"/>
      <c r="Z27" s="630"/>
      <c r="AA27" s="904"/>
      <c r="AB27" s="904"/>
      <c r="AC27" s="904"/>
      <c r="AD27" s="902"/>
      <c r="AE27" s="904"/>
      <c r="AF27" s="902"/>
      <c r="AG27" s="904"/>
      <c r="AH27" s="904"/>
      <c r="AI27" s="826"/>
      <c r="AJ27" s="905"/>
      <c r="AK27" s="827"/>
      <c r="AL27" s="827"/>
      <c r="AM27" s="827"/>
      <c r="AN27" s="827"/>
      <c r="AO27" s="827"/>
      <c r="AP27" s="827"/>
      <c r="AQ27" s="902"/>
      <c r="AR27" s="827"/>
      <c r="AS27" s="827"/>
      <c r="AT27" s="827"/>
      <c r="AU27" s="827"/>
      <c r="AV27" s="827"/>
      <c r="AW27" s="636"/>
      <c r="AX27" s="280"/>
      <c r="AY27" s="280"/>
      <c r="AZ27" s="280"/>
      <c r="BA27" s="280"/>
      <c r="BB27" s="280"/>
      <c r="BC27" s="280"/>
      <c r="BD27" s="280"/>
      <c r="BE27" s="280"/>
      <c r="BF27" s="280"/>
      <c r="BG27" s="280"/>
      <c r="BH27" s="633"/>
      <c r="BI27" s="636"/>
      <c r="BJ27" s="280"/>
      <c r="BK27" s="280"/>
      <c r="BL27" s="280"/>
      <c r="BM27" s="280"/>
      <c r="BN27" s="280">
        <v>335</v>
      </c>
      <c r="BO27" s="280">
        <v>332</v>
      </c>
      <c r="BP27" s="280">
        <v>331</v>
      </c>
      <c r="BQ27" s="280">
        <v>334</v>
      </c>
      <c r="BR27" s="217">
        <v>345</v>
      </c>
      <c r="BS27" s="217"/>
      <c r="BT27" s="217"/>
      <c r="BU27" s="162">
        <f t="shared" si="8"/>
        <v>0</v>
      </c>
      <c r="BV27" s="64">
        <f t="shared" si="8"/>
        <v>0</v>
      </c>
      <c r="BW27" s="64">
        <f t="shared" si="8"/>
        <v>0</v>
      </c>
      <c r="BX27" s="64">
        <f t="shared" si="8"/>
        <v>0</v>
      </c>
      <c r="BY27" s="64">
        <f t="shared" si="8"/>
        <v>0</v>
      </c>
      <c r="BZ27" s="64">
        <f t="shared" si="8"/>
        <v>0</v>
      </c>
      <c r="CA27" s="64">
        <f t="shared" si="8"/>
        <v>0</v>
      </c>
      <c r="CB27" s="64">
        <f t="shared" si="8"/>
        <v>0</v>
      </c>
      <c r="CC27" s="64">
        <f t="shared" si="8"/>
        <v>0</v>
      </c>
      <c r="CD27" s="71">
        <f t="shared" si="8"/>
        <v>0</v>
      </c>
    </row>
    <row r="28" spans="1:82" x14ac:dyDescent="0.25">
      <c r="B28" s="61" t="s">
        <v>62</v>
      </c>
      <c r="C28" s="113"/>
      <c r="D28" s="111"/>
      <c r="E28" s="111"/>
      <c r="F28" s="111"/>
      <c r="G28" s="111"/>
      <c r="H28" s="111"/>
      <c r="I28" s="111"/>
      <c r="J28" s="111"/>
      <c r="K28" s="111"/>
      <c r="L28" s="111"/>
      <c r="M28" s="111"/>
      <c r="N28" s="119"/>
      <c r="O28" s="193"/>
      <c r="P28" s="111"/>
      <c r="Q28" s="111"/>
      <c r="R28" s="111"/>
      <c r="S28" s="111"/>
      <c r="T28" s="902"/>
      <c r="U28" s="119"/>
      <c r="V28" s="120"/>
      <c r="W28" s="120"/>
      <c r="X28" s="903"/>
      <c r="Y28" s="630"/>
      <c r="Z28" s="630"/>
      <c r="AA28" s="904"/>
      <c r="AB28" s="904"/>
      <c r="AC28" s="904"/>
      <c r="AD28" s="902"/>
      <c r="AE28" s="904"/>
      <c r="AF28" s="902"/>
      <c r="AG28" s="904"/>
      <c r="AH28" s="904"/>
      <c r="AI28" s="826"/>
      <c r="AJ28" s="905"/>
      <c r="AK28" s="827"/>
      <c r="AL28" s="827"/>
      <c r="AM28" s="827"/>
      <c r="AN28" s="827"/>
      <c r="AO28" s="827"/>
      <c r="AP28" s="827"/>
      <c r="AQ28" s="902"/>
      <c r="AR28" s="827"/>
      <c r="AS28" s="827"/>
      <c r="AT28" s="827"/>
      <c r="AU28" s="827"/>
      <c r="AV28" s="827"/>
      <c r="AW28" s="636"/>
      <c r="AX28" s="280"/>
      <c r="AY28" s="280"/>
      <c r="AZ28" s="280"/>
      <c r="BA28" s="280"/>
      <c r="BB28" s="280"/>
      <c r="BC28" s="280"/>
      <c r="BD28" s="280"/>
      <c r="BE28" s="280"/>
      <c r="BF28" s="280"/>
      <c r="BG28" s="280"/>
      <c r="BH28" s="633"/>
      <c r="BI28" s="636"/>
      <c r="BJ28" s="280"/>
      <c r="BK28" s="280"/>
      <c r="BL28" s="280"/>
      <c r="BM28" s="280"/>
      <c r="BN28" s="280">
        <v>13</v>
      </c>
      <c r="BO28" s="280">
        <v>24</v>
      </c>
      <c r="BP28" s="280">
        <v>14</v>
      </c>
      <c r="BQ28" s="280">
        <v>16</v>
      </c>
      <c r="BR28" s="217">
        <v>17</v>
      </c>
      <c r="BS28" s="217"/>
      <c r="BT28" s="217"/>
      <c r="BU28" s="162">
        <f t="shared" si="8"/>
        <v>0</v>
      </c>
      <c r="BV28" s="64">
        <f t="shared" si="8"/>
        <v>0</v>
      </c>
      <c r="BW28" s="64">
        <f t="shared" si="8"/>
        <v>0</v>
      </c>
      <c r="BX28" s="64">
        <f t="shared" si="8"/>
        <v>0</v>
      </c>
      <c r="BY28" s="64">
        <f t="shared" si="8"/>
        <v>0</v>
      </c>
      <c r="BZ28" s="64">
        <f t="shared" si="8"/>
        <v>0</v>
      </c>
      <c r="CA28" s="64">
        <f t="shared" si="8"/>
        <v>0</v>
      </c>
      <c r="CB28" s="64">
        <f t="shared" si="8"/>
        <v>0</v>
      </c>
      <c r="CC28" s="64">
        <f t="shared" si="8"/>
        <v>0</v>
      </c>
      <c r="CD28" s="71">
        <f t="shared" si="8"/>
        <v>0</v>
      </c>
    </row>
    <row r="29" spans="1:82" x14ac:dyDescent="0.25">
      <c r="B29" s="61" t="s">
        <v>46</v>
      </c>
      <c r="C29" s="110">
        <v>23842</v>
      </c>
      <c r="D29" s="112">
        <v>23960</v>
      </c>
      <c r="E29" s="112">
        <v>21102</v>
      </c>
      <c r="F29" s="112">
        <v>19094</v>
      </c>
      <c r="G29" s="112">
        <v>16202</v>
      </c>
      <c r="H29" s="112">
        <v>16216</v>
      </c>
      <c r="I29" s="112">
        <v>14975</v>
      </c>
      <c r="J29" s="112">
        <v>16213</v>
      </c>
      <c r="K29" s="112">
        <v>15949</v>
      </c>
      <c r="L29" s="112">
        <v>20666</v>
      </c>
      <c r="M29" s="112">
        <v>21968</v>
      </c>
      <c r="N29" s="120">
        <v>23310</v>
      </c>
      <c r="O29" s="193">
        <v>25106</v>
      </c>
      <c r="P29" s="112">
        <v>20625</v>
      </c>
      <c r="Q29" s="112">
        <v>16200</v>
      </c>
      <c r="R29" s="112">
        <v>16537</v>
      </c>
      <c r="S29" s="112">
        <v>12733</v>
      </c>
      <c r="T29" s="904">
        <f>SUM(T24:T28)</f>
        <v>13145</v>
      </c>
      <c r="U29" s="120">
        <v>12581</v>
      </c>
      <c r="V29" s="120">
        <v>13555</v>
      </c>
      <c r="W29" s="120">
        <v>13969</v>
      </c>
      <c r="X29" s="903">
        <v>15459</v>
      </c>
      <c r="Y29" s="630">
        <v>18014</v>
      </c>
      <c r="Z29" s="630">
        <v>21069</v>
      </c>
      <c r="AA29" s="904">
        <f>SUM(AA24:AA28)</f>
        <v>20855</v>
      </c>
      <c r="AB29" s="904">
        <v>17607</v>
      </c>
      <c r="AC29" s="904">
        <v>18132</v>
      </c>
      <c r="AD29" s="904">
        <f>SUM(AD24:AD28)</f>
        <v>15755</v>
      </c>
      <c r="AE29" s="904">
        <v>12842</v>
      </c>
      <c r="AF29" s="904">
        <f>SUM(AF24:AF28)</f>
        <v>13536</v>
      </c>
      <c r="AG29" s="904">
        <v>14159</v>
      </c>
      <c r="AH29" s="904">
        <v>15161</v>
      </c>
      <c r="AI29" s="827">
        <f t="shared" ref="AI29" si="9">SUM(AI24:AI28)</f>
        <v>15312</v>
      </c>
      <c r="AJ29" s="905">
        <v>17614</v>
      </c>
      <c r="AK29" s="827">
        <v>21452</v>
      </c>
      <c r="AL29" s="827">
        <v>23710</v>
      </c>
      <c r="AM29" s="827">
        <v>24092</v>
      </c>
      <c r="AN29" s="827">
        <v>19321</v>
      </c>
      <c r="AO29" s="827">
        <v>16725</v>
      </c>
      <c r="AP29" s="827">
        <v>15131</v>
      </c>
      <c r="AQ29" s="904">
        <f t="shared" ref="AQ29" si="10">SUM(AQ24:AQ28)</f>
        <v>13609</v>
      </c>
      <c r="AR29" s="827">
        <v>15876</v>
      </c>
      <c r="AS29" s="827">
        <v>15164</v>
      </c>
      <c r="AT29" s="827">
        <v>15616</v>
      </c>
      <c r="AU29" s="827">
        <v>16150</v>
      </c>
      <c r="AV29" s="827">
        <v>16584</v>
      </c>
      <c r="AW29" s="636">
        <v>21677</v>
      </c>
      <c r="AX29" s="280">
        <v>25698</v>
      </c>
      <c r="AY29" s="280">
        <v>21017</v>
      </c>
      <c r="AZ29" s="280">
        <v>19923</v>
      </c>
      <c r="BA29" s="280">
        <v>18727</v>
      </c>
      <c r="BB29" s="280">
        <v>18555</v>
      </c>
      <c r="BC29" s="280">
        <v>15070</v>
      </c>
      <c r="BD29" s="280">
        <v>15003</v>
      </c>
      <c r="BE29" s="280">
        <v>14179</v>
      </c>
      <c r="BF29" s="280">
        <v>15573</v>
      </c>
      <c r="BG29" s="280">
        <v>16043</v>
      </c>
      <c r="BH29" s="633">
        <v>18317</v>
      </c>
      <c r="BI29" s="636">
        <v>21945</v>
      </c>
      <c r="BJ29" s="280">
        <v>23465</v>
      </c>
      <c r="BK29" s="280">
        <v>23265</v>
      </c>
      <c r="BL29" s="280">
        <v>21685</v>
      </c>
      <c r="BM29" s="280">
        <v>21931</v>
      </c>
      <c r="BN29" s="280">
        <v>22646</v>
      </c>
      <c r="BO29" s="280">
        <v>17507</v>
      </c>
      <c r="BP29" s="280">
        <v>14544</v>
      </c>
      <c r="BQ29" s="280">
        <v>14913</v>
      </c>
      <c r="BR29" s="217">
        <v>15609</v>
      </c>
      <c r="BS29" s="217"/>
      <c r="BT29" s="217"/>
      <c r="BU29" s="162">
        <f t="shared" si="8"/>
        <v>1264</v>
      </c>
      <c r="BV29" s="64">
        <f t="shared" si="8"/>
        <v>-3335</v>
      </c>
      <c r="BW29" s="64">
        <f t="shared" si="8"/>
        <v>-4902</v>
      </c>
      <c r="BX29" s="64">
        <f t="shared" si="8"/>
        <v>-2557</v>
      </c>
      <c r="BY29" s="64">
        <f t="shared" si="8"/>
        <v>-3469</v>
      </c>
      <c r="BZ29" s="64">
        <f t="shared" si="8"/>
        <v>-3071</v>
      </c>
      <c r="CA29" s="64">
        <f t="shared" si="8"/>
        <v>-2394</v>
      </c>
      <c r="CB29" s="64">
        <f t="shared" si="8"/>
        <v>-2658</v>
      </c>
      <c r="CC29" s="64">
        <f t="shared" si="8"/>
        <v>-1980</v>
      </c>
      <c r="CD29" s="71">
        <f t="shared" si="8"/>
        <v>-5207</v>
      </c>
    </row>
    <row r="30" spans="1:82" x14ac:dyDescent="0.25">
      <c r="A30" s="4">
        <v>4</v>
      </c>
      <c r="B30" s="79" t="s">
        <v>22</v>
      </c>
      <c r="C30" s="110"/>
      <c r="D30" s="112"/>
      <c r="E30" s="112"/>
      <c r="F30" s="112"/>
      <c r="G30" s="112"/>
      <c r="H30" s="112"/>
      <c r="I30" s="112"/>
      <c r="J30" s="112"/>
      <c r="K30" s="112"/>
      <c r="L30" s="112"/>
      <c r="M30" s="112"/>
      <c r="N30" s="120"/>
      <c r="O30" s="193"/>
      <c r="P30" s="112"/>
      <c r="Q30" s="112"/>
      <c r="R30" s="112"/>
      <c r="S30" s="112"/>
      <c r="T30" s="904"/>
      <c r="U30" s="120"/>
      <c r="V30" s="120"/>
      <c r="W30" s="120"/>
      <c r="X30" s="903"/>
      <c r="Y30" s="630"/>
      <c r="Z30" s="630"/>
      <c r="AA30" s="904"/>
      <c r="AB30" s="904"/>
      <c r="AC30" s="904"/>
      <c r="AD30" s="904"/>
      <c r="AE30" s="904"/>
      <c r="AF30" s="904"/>
      <c r="AG30" s="904"/>
      <c r="AH30" s="904"/>
      <c r="AI30" s="827"/>
      <c r="AJ30" s="905"/>
      <c r="AK30" s="827"/>
      <c r="AL30" s="827"/>
      <c r="AM30" s="827"/>
      <c r="AN30" s="827"/>
      <c r="AO30" s="827"/>
      <c r="AP30" s="827"/>
      <c r="AQ30" s="904"/>
      <c r="AR30" s="827"/>
      <c r="AS30" s="827"/>
      <c r="AT30" s="827"/>
      <c r="AU30" s="827"/>
      <c r="AV30" s="827"/>
      <c r="AW30" s="636"/>
      <c r="AX30" s="280"/>
      <c r="AY30" s="280"/>
      <c r="AZ30" s="280"/>
      <c r="BA30" s="280"/>
      <c r="BB30" s="280"/>
      <c r="BC30" s="280"/>
      <c r="BD30" s="280"/>
      <c r="BE30" s="280"/>
      <c r="BF30" s="280"/>
      <c r="BG30" s="280"/>
      <c r="BH30" s="633"/>
      <c r="BI30" s="636"/>
      <c r="BJ30" s="280"/>
      <c r="BK30" s="280"/>
      <c r="BL30" s="280"/>
      <c r="BM30" s="280"/>
      <c r="BN30" s="280"/>
      <c r="BO30" s="280"/>
      <c r="BP30" s="280"/>
      <c r="BQ30" s="280"/>
      <c r="BR30" s="217"/>
      <c r="BS30" s="217"/>
      <c r="BT30" s="217"/>
      <c r="BU30" s="162"/>
      <c r="BV30" s="64"/>
      <c r="BW30" s="64"/>
      <c r="BX30" s="64"/>
      <c r="BY30" s="64"/>
      <c r="BZ30" s="64"/>
      <c r="CA30" s="64"/>
      <c r="CB30" s="64"/>
      <c r="CC30" s="64"/>
      <c r="CD30" s="71"/>
    </row>
    <row r="31" spans="1:82" x14ac:dyDescent="0.25">
      <c r="A31" s="4"/>
      <c r="B31" s="61" t="s">
        <v>41</v>
      </c>
      <c r="C31" s="110">
        <v>9303</v>
      </c>
      <c r="D31" s="112">
        <v>10281</v>
      </c>
      <c r="E31" s="112">
        <v>10891</v>
      </c>
      <c r="F31" s="112">
        <v>8611</v>
      </c>
      <c r="G31" s="112">
        <v>6678</v>
      </c>
      <c r="H31" s="112">
        <v>5906</v>
      </c>
      <c r="I31" s="112">
        <v>5440</v>
      </c>
      <c r="J31" s="112">
        <v>5196</v>
      </c>
      <c r="K31" s="112">
        <v>5226</v>
      </c>
      <c r="L31" s="112">
        <v>5209</v>
      </c>
      <c r="M31" s="112">
        <v>5832</v>
      </c>
      <c r="N31" s="120">
        <v>7951</v>
      </c>
      <c r="O31" s="193">
        <v>9912</v>
      </c>
      <c r="P31" s="907">
        <v>9861</v>
      </c>
      <c r="Q31" s="112">
        <v>7818</v>
      </c>
      <c r="R31" s="112">
        <v>6258</v>
      </c>
      <c r="S31" s="112">
        <v>5350</v>
      </c>
      <c r="T31" s="904">
        <v>4167</v>
      </c>
      <c r="U31" s="120">
        <v>4098</v>
      </c>
      <c r="V31" s="120">
        <v>3893</v>
      </c>
      <c r="W31" s="120">
        <v>4256</v>
      </c>
      <c r="X31" s="903">
        <v>4000</v>
      </c>
      <c r="Y31" s="630">
        <v>3897</v>
      </c>
      <c r="Z31" s="630">
        <v>5710</v>
      </c>
      <c r="AA31" s="904">
        <v>6638</v>
      </c>
      <c r="AB31" s="904">
        <v>7260</v>
      </c>
      <c r="AC31" s="904">
        <v>6849</v>
      </c>
      <c r="AD31" s="904">
        <v>6919</v>
      </c>
      <c r="AE31" s="904">
        <v>5463</v>
      </c>
      <c r="AF31" s="904">
        <v>4259</v>
      </c>
      <c r="AG31" s="904">
        <v>4174</v>
      </c>
      <c r="AH31" s="904">
        <v>4582</v>
      </c>
      <c r="AI31" s="827">
        <v>4721</v>
      </c>
      <c r="AJ31" s="905">
        <v>4560</v>
      </c>
      <c r="AK31" s="827">
        <v>4737</v>
      </c>
      <c r="AL31" s="827">
        <v>6760</v>
      </c>
      <c r="AM31" s="827">
        <v>7525</v>
      </c>
      <c r="AN31" s="827">
        <v>9223</v>
      </c>
      <c r="AO31" s="827">
        <v>8175</v>
      </c>
      <c r="AP31" s="827">
        <v>6533</v>
      </c>
      <c r="AQ31" s="904">
        <v>4914</v>
      </c>
      <c r="AR31" s="827">
        <v>5004</v>
      </c>
      <c r="AS31" s="827">
        <v>5559</v>
      </c>
      <c r="AT31" s="827">
        <v>5104</v>
      </c>
      <c r="AU31" s="827">
        <v>4759</v>
      </c>
      <c r="AV31" s="827">
        <v>5005</v>
      </c>
      <c r="AW31" s="636">
        <v>5228</v>
      </c>
      <c r="AX31" s="280">
        <v>7293</v>
      </c>
      <c r="AY31" s="280">
        <v>9381</v>
      </c>
      <c r="AZ31" s="280">
        <v>8198</v>
      </c>
      <c r="BA31" s="280">
        <v>7306</v>
      </c>
      <c r="BB31" s="280">
        <v>6695</v>
      </c>
      <c r="BC31" s="280">
        <v>6210</v>
      </c>
      <c r="BD31" s="280">
        <v>5779</v>
      </c>
      <c r="BE31" s="280">
        <v>4987</v>
      </c>
      <c r="BF31" s="280">
        <v>4879</v>
      </c>
      <c r="BG31" s="280">
        <v>5295</v>
      </c>
      <c r="BH31" s="633">
        <v>5230</v>
      </c>
      <c r="BI31" s="636">
        <v>5231</v>
      </c>
      <c r="BJ31" s="280">
        <v>7174</v>
      </c>
      <c r="BK31" s="280">
        <v>7925</v>
      </c>
      <c r="BL31" s="280">
        <v>8443</v>
      </c>
      <c r="BM31" s="280">
        <v>10092</v>
      </c>
      <c r="BN31" s="280">
        <v>8958</v>
      </c>
      <c r="BO31" s="280">
        <v>6868</v>
      </c>
      <c r="BP31" s="280">
        <v>6349</v>
      </c>
      <c r="BQ31" s="280">
        <v>4759</v>
      </c>
      <c r="BR31" s="217">
        <v>4416</v>
      </c>
      <c r="BS31" s="217"/>
      <c r="BT31" s="217"/>
      <c r="BU31" s="162">
        <f t="shared" ref="BU31:CD36" si="11">O31-C31</f>
        <v>609</v>
      </c>
      <c r="BV31" s="64">
        <f t="shared" si="11"/>
        <v>-420</v>
      </c>
      <c r="BW31" s="64">
        <f t="shared" si="11"/>
        <v>-3073</v>
      </c>
      <c r="BX31" s="64">
        <f t="shared" si="11"/>
        <v>-2353</v>
      </c>
      <c r="BY31" s="64">
        <f t="shared" si="11"/>
        <v>-1328</v>
      </c>
      <c r="BZ31" s="64">
        <f t="shared" si="11"/>
        <v>-1739</v>
      </c>
      <c r="CA31" s="64">
        <f t="shared" si="11"/>
        <v>-1342</v>
      </c>
      <c r="CB31" s="64">
        <f t="shared" si="11"/>
        <v>-1303</v>
      </c>
      <c r="CC31" s="64">
        <f t="shared" si="11"/>
        <v>-970</v>
      </c>
      <c r="CD31" s="71">
        <f t="shared" si="11"/>
        <v>-1209</v>
      </c>
    </row>
    <row r="32" spans="1:82" x14ac:dyDescent="0.25">
      <c r="A32" s="4"/>
      <c r="B32" s="61" t="s">
        <v>42</v>
      </c>
      <c r="C32" s="110">
        <v>1718</v>
      </c>
      <c r="D32" s="112">
        <v>1832</v>
      </c>
      <c r="E32" s="112">
        <v>2190</v>
      </c>
      <c r="F32" s="112">
        <v>1864</v>
      </c>
      <c r="G32" s="112">
        <v>3621</v>
      </c>
      <c r="H32" s="112">
        <v>1177</v>
      </c>
      <c r="I32" s="112">
        <v>1081</v>
      </c>
      <c r="J32" s="112">
        <v>1023</v>
      </c>
      <c r="K32" s="112">
        <v>1126</v>
      </c>
      <c r="L32" s="112">
        <v>1489</v>
      </c>
      <c r="M32" s="112">
        <v>1671</v>
      </c>
      <c r="N32" s="120">
        <v>1909</v>
      </c>
      <c r="O32" s="193">
        <v>1887</v>
      </c>
      <c r="P32" s="907">
        <v>2403</v>
      </c>
      <c r="Q32" s="112">
        <v>1639</v>
      </c>
      <c r="R32" s="112">
        <v>1534</v>
      </c>
      <c r="S32" s="112">
        <v>3298</v>
      </c>
      <c r="T32" s="904">
        <v>992</v>
      </c>
      <c r="U32" s="120">
        <v>907</v>
      </c>
      <c r="V32" s="120">
        <v>923</v>
      </c>
      <c r="W32" s="120">
        <v>955</v>
      </c>
      <c r="X32" s="903">
        <v>1137</v>
      </c>
      <c r="Y32" s="630">
        <v>1356</v>
      </c>
      <c r="Z32" s="630">
        <v>1837</v>
      </c>
      <c r="AA32" s="904">
        <v>2217</v>
      </c>
      <c r="AB32" s="904">
        <v>1915</v>
      </c>
      <c r="AC32" s="904">
        <v>1898</v>
      </c>
      <c r="AD32" s="904">
        <v>2630</v>
      </c>
      <c r="AE32" s="904">
        <v>2798</v>
      </c>
      <c r="AF32" s="904">
        <v>979</v>
      </c>
      <c r="AG32" s="904">
        <v>948</v>
      </c>
      <c r="AH32" s="904">
        <v>977</v>
      </c>
      <c r="AI32" s="827">
        <v>816</v>
      </c>
      <c r="AJ32" s="905">
        <v>922</v>
      </c>
      <c r="AK32" s="827">
        <v>1185</v>
      </c>
      <c r="AL32" s="827">
        <v>2108</v>
      </c>
      <c r="AM32" s="827">
        <v>2516</v>
      </c>
      <c r="AN32" s="827">
        <v>2898</v>
      </c>
      <c r="AO32" s="827">
        <v>2086</v>
      </c>
      <c r="AP32" s="827">
        <v>1514</v>
      </c>
      <c r="AQ32" s="904">
        <v>1415</v>
      </c>
      <c r="AR32" s="827">
        <v>1066</v>
      </c>
      <c r="AS32" s="827">
        <v>1197</v>
      </c>
      <c r="AT32" s="827">
        <v>1128</v>
      </c>
      <c r="AU32" s="827">
        <v>1074</v>
      </c>
      <c r="AV32" s="827">
        <v>1355</v>
      </c>
      <c r="AW32" s="636">
        <v>1516</v>
      </c>
      <c r="AX32" s="280">
        <v>2850</v>
      </c>
      <c r="AY32" s="280">
        <v>2994</v>
      </c>
      <c r="AZ32" s="280">
        <v>2465</v>
      </c>
      <c r="BA32" s="280">
        <v>2006</v>
      </c>
      <c r="BB32" s="280">
        <v>1786</v>
      </c>
      <c r="BC32" s="280">
        <v>2176</v>
      </c>
      <c r="BD32" s="280">
        <v>1305</v>
      </c>
      <c r="BE32" s="280">
        <v>1241</v>
      </c>
      <c r="BF32" s="280">
        <v>1137</v>
      </c>
      <c r="BG32" s="280">
        <v>1286</v>
      </c>
      <c r="BH32" s="633">
        <v>1574</v>
      </c>
      <c r="BI32" s="636">
        <v>2081</v>
      </c>
      <c r="BJ32" s="280">
        <v>2795</v>
      </c>
      <c r="BK32" s="280">
        <v>2719</v>
      </c>
      <c r="BL32" s="280">
        <v>2220</v>
      </c>
      <c r="BM32" s="280">
        <v>2670</v>
      </c>
      <c r="BN32" s="280">
        <v>3119</v>
      </c>
      <c r="BO32" s="280">
        <v>2128</v>
      </c>
      <c r="BP32" s="280">
        <v>1334</v>
      </c>
      <c r="BQ32" s="280">
        <v>1022</v>
      </c>
      <c r="BR32" s="217">
        <v>917</v>
      </c>
      <c r="BS32" s="217"/>
      <c r="BT32" s="217"/>
      <c r="BU32" s="162">
        <f t="shared" si="11"/>
        <v>169</v>
      </c>
      <c r="BV32" s="64">
        <f t="shared" si="11"/>
        <v>571</v>
      </c>
      <c r="BW32" s="64">
        <f t="shared" si="11"/>
        <v>-551</v>
      </c>
      <c r="BX32" s="64">
        <f t="shared" si="11"/>
        <v>-330</v>
      </c>
      <c r="BY32" s="64">
        <f t="shared" si="11"/>
        <v>-323</v>
      </c>
      <c r="BZ32" s="64">
        <f t="shared" si="11"/>
        <v>-185</v>
      </c>
      <c r="CA32" s="64">
        <f t="shared" si="11"/>
        <v>-174</v>
      </c>
      <c r="CB32" s="64">
        <f t="shared" si="11"/>
        <v>-100</v>
      </c>
      <c r="CC32" s="64">
        <f t="shared" si="11"/>
        <v>-171</v>
      </c>
      <c r="CD32" s="71">
        <f t="shared" si="11"/>
        <v>-352</v>
      </c>
    </row>
    <row r="33" spans="1:82" x14ac:dyDescent="0.25">
      <c r="A33" s="4"/>
      <c r="B33" s="61" t="s">
        <v>57</v>
      </c>
      <c r="C33" s="110">
        <v>730</v>
      </c>
      <c r="D33" s="112">
        <v>769</v>
      </c>
      <c r="E33" s="112">
        <v>781</v>
      </c>
      <c r="F33" s="112">
        <v>727</v>
      </c>
      <c r="G33" s="112">
        <v>667</v>
      </c>
      <c r="H33" s="112">
        <v>642</v>
      </c>
      <c r="I33" s="112">
        <v>572</v>
      </c>
      <c r="J33" s="112">
        <v>509</v>
      </c>
      <c r="K33" s="112">
        <v>485</v>
      </c>
      <c r="L33" s="112">
        <v>557</v>
      </c>
      <c r="M33" s="112">
        <v>476</v>
      </c>
      <c r="N33" s="120">
        <v>600</v>
      </c>
      <c r="O33" s="193">
        <v>980</v>
      </c>
      <c r="P33" s="907">
        <v>1469</v>
      </c>
      <c r="Q33" s="112">
        <v>1166</v>
      </c>
      <c r="R33" s="112">
        <v>690</v>
      </c>
      <c r="S33" s="112">
        <v>600</v>
      </c>
      <c r="T33" s="904">
        <v>482</v>
      </c>
      <c r="U33" s="120">
        <v>503</v>
      </c>
      <c r="V33" s="120">
        <v>477</v>
      </c>
      <c r="W33" s="120">
        <v>470</v>
      </c>
      <c r="X33" s="903">
        <v>486</v>
      </c>
      <c r="Y33" s="630">
        <v>587</v>
      </c>
      <c r="Z33" s="630">
        <v>540</v>
      </c>
      <c r="AA33" s="904">
        <v>516</v>
      </c>
      <c r="AB33" s="904">
        <v>684</v>
      </c>
      <c r="AC33" s="904">
        <v>623</v>
      </c>
      <c r="AD33" s="904">
        <v>596</v>
      </c>
      <c r="AE33" s="904">
        <v>539</v>
      </c>
      <c r="AF33" s="904">
        <v>501</v>
      </c>
      <c r="AG33" s="904">
        <v>506</v>
      </c>
      <c r="AH33" s="904">
        <v>499</v>
      </c>
      <c r="AI33" s="827">
        <v>520</v>
      </c>
      <c r="AJ33" s="905">
        <v>463</v>
      </c>
      <c r="AK33" s="827">
        <v>598</v>
      </c>
      <c r="AL33" s="827">
        <v>627</v>
      </c>
      <c r="AM33" s="827">
        <v>651</v>
      </c>
      <c r="AN33" s="827">
        <v>752</v>
      </c>
      <c r="AO33" s="827">
        <v>705</v>
      </c>
      <c r="AP33" s="827">
        <v>649</v>
      </c>
      <c r="AQ33" s="904">
        <v>545</v>
      </c>
      <c r="AR33" s="827">
        <v>525</v>
      </c>
      <c r="AS33" s="827">
        <v>518</v>
      </c>
      <c r="AT33" s="827">
        <v>543</v>
      </c>
      <c r="AU33" s="827">
        <v>512</v>
      </c>
      <c r="AV33" s="827">
        <v>455</v>
      </c>
      <c r="AW33" s="636">
        <v>413</v>
      </c>
      <c r="AX33" s="280">
        <v>485</v>
      </c>
      <c r="AY33" s="280">
        <v>675</v>
      </c>
      <c r="AZ33" s="280">
        <v>664</v>
      </c>
      <c r="BA33" s="280">
        <v>643</v>
      </c>
      <c r="BB33" s="280">
        <v>597</v>
      </c>
      <c r="BC33" s="280">
        <v>569</v>
      </c>
      <c r="BD33" s="280">
        <v>532</v>
      </c>
      <c r="BE33" s="280">
        <v>477</v>
      </c>
      <c r="BF33" s="280">
        <v>432</v>
      </c>
      <c r="BG33" s="280">
        <v>486</v>
      </c>
      <c r="BH33" s="633">
        <v>457</v>
      </c>
      <c r="BI33" s="636">
        <v>425</v>
      </c>
      <c r="BJ33" s="280">
        <v>553</v>
      </c>
      <c r="BK33" s="280">
        <v>645</v>
      </c>
      <c r="BL33" s="280">
        <v>656</v>
      </c>
      <c r="BM33" s="280">
        <v>796</v>
      </c>
      <c r="BN33" s="280">
        <v>748</v>
      </c>
      <c r="BO33" s="280">
        <v>652</v>
      </c>
      <c r="BP33" s="280">
        <v>615</v>
      </c>
      <c r="BQ33" s="280">
        <v>538</v>
      </c>
      <c r="BR33" s="217">
        <v>399</v>
      </c>
      <c r="BS33" s="217"/>
      <c r="BT33" s="217"/>
      <c r="BU33" s="162">
        <f t="shared" si="11"/>
        <v>250</v>
      </c>
      <c r="BV33" s="64">
        <f t="shared" si="11"/>
        <v>700</v>
      </c>
      <c r="BW33" s="64">
        <f t="shared" si="11"/>
        <v>385</v>
      </c>
      <c r="BX33" s="64">
        <f t="shared" si="11"/>
        <v>-37</v>
      </c>
      <c r="BY33" s="64">
        <f t="shared" si="11"/>
        <v>-67</v>
      </c>
      <c r="BZ33" s="64">
        <f t="shared" si="11"/>
        <v>-160</v>
      </c>
      <c r="CA33" s="64">
        <f t="shared" si="11"/>
        <v>-69</v>
      </c>
      <c r="CB33" s="64">
        <f t="shared" si="11"/>
        <v>-32</v>
      </c>
      <c r="CC33" s="64">
        <f t="shared" si="11"/>
        <v>-15</v>
      </c>
      <c r="CD33" s="71">
        <f t="shared" si="11"/>
        <v>-71</v>
      </c>
    </row>
    <row r="34" spans="1:82" x14ac:dyDescent="0.25">
      <c r="A34" s="4"/>
      <c r="B34" s="61" t="s">
        <v>61</v>
      </c>
      <c r="C34" s="110"/>
      <c r="D34" s="112"/>
      <c r="E34" s="112"/>
      <c r="F34" s="112"/>
      <c r="G34" s="112"/>
      <c r="H34" s="112"/>
      <c r="I34" s="112"/>
      <c r="J34" s="112"/>
      <c r="K34" s="112"/>
      <c r="L34" s="112"/>
      <c r="M34" s="112"/>
      <c r="N34" s="120"/>
      <c r="O34" s="193"/>
      <c r="P34" s="112"/>
      <c r="Q34" s="112"/>
      <c r="R34" s="112"/>
      <c r="S34" s="112"/>
      <c r="T34" s="904"/>
      <c r="U34" s="120"/>
      <c r="V34" s="120"/>
      <c r="W34" s="120"/>
      <c r="X34" s="903"/>
      <c r="Y34" s="630"/>
      <c r="Z34" s="630"/>
      <c r="AA34" s="904"/>
      <c r="AB34" s="904"/>
      <c r="AC34" s="904"/>
      <c r="AD34" s="904"/>
      <c r="AE34" s="904"/>
      <c r="AF34" s="904"/>
      <c r="AG34" s="904"/>
      <c r="AH34" s="904"/>
      <c r="AI34" s="827"/>
      <c r="AJ34" s="905"/>
      <c r="AK34" s="827"/>
      <c r="AL34" s="827"/>
      <c r="AM34" s="827"/>
      <c r="AN34" s="827"/>
      <c r="AO34" s="827"/>
      <c r="AP34" s="827"/>
      <c r="AQ34" s="904"/>
      <c r="AR34" s="827"/>
      <c r="AS34" s="827"/>
      <c r="AT34" s="827"/>
      <c r="AU34" s="827"/>
      <c r="AV34" s="827"/>
      <c r="AW34" s="636"/>
      <c r="AX34" s="280"/>
      <c r="AY34" s="280"/>
      <c r="AZ34" s="280"/>
      <c r="BA34" s="280"/>
      <c r="BB34" s="280"/>
      <c r="BC34" s="280"/>
      <c r="BD34" s="280"/>
      <c r="BE34" s="280"/>
      <c r="BF34" s="280"/>
      <c r="BG34" s="280"/>
      <c r="BH34" s="633"/>
      <c r="BI34" s="636"/>
      <c r="BJ34" s="280"/>
      <c r="BK34" s="280"/>
      <c r="BL34" s="280"/>
      <c r="BM34" s="280"/>
      <c r="BN34" s="280">
        <v>92</v>
      </c>
      <c r="BO34" s="280">
        <v>115</v>
      </c>
      <c r="BP34" s="280">
        <v>126</v>
      </c>
      <c r="BQ34" s="280">
        <v>111</v>
      </c>
      <c r="BR34" s="217">
        <v>56</v>
      </c>
      <c r="BS34" s="217"/>
      <c r="BT34" s="217"/>
      <c r="BU34" s="162">
        <f t="shared" si="11"/>
        <v>0</v>
      </c>
      <c r="BV34" s="64">
        <f t="shared" si="11"/>
        <v>0</v>
      </c>
      <c r="BW34" s="64">
        <f t="shared" si="11"/>
        <v>0</v>
      </c>
      <c r="BX34" s="64">
        <f t="shared" si="11"/>
        <v>0</v>
      </c>
      <c r="BY34" s="64">
        <f t="shared" si="11"/>
        <v>0</v>
      </c>
      <c r="BZ34" s="64">
        <f t="shared" si="11"/>
        <v>0</v>
      </c>
      <c r="CA34" s="64">
        <f t="shared" si="11"/>
        <v>0</v>
      </c>
      <c r="CB34" s="64">
        <f t="shared" si="11"/>
        <v>0</v>
      </c>
      <c r="CC34" s="64">
        <f t="shared" si="11"/>
        <v>0</v>
      </c>
      <c r="CD34" s="71">
        <f t="shared" si="11"/>
        <v>0</v>
      </c>
    </row>
    <row r="35" spans="1:82" x14ac:dyDescent="0.25">
      <c r="A35" s="4"/>
      <c r="B35" s="61" t="s">
        <v>62</v>
      </c>
      <c r="C35" s="110"/>
      <c r="D35" s="112"/>
      <c r="E35" s="112"/>
      <c r="F35" s="112"/>
      <c r="G35" s="112"/>
      <c r="H35" s="112"/>
      <c r="I35" s="112"/>
      <c r="J35" s="112"/>
      <c r="K35" s="112"/>
      <c r="L35" s="112"/>
      <c r="M35" s="112"/>
      <c r="N35" s="120"/>
      <c r="O35" s="193"/>
      <c r="P35" s="112"/>
      <c r="Q35" s="112"/>
      <c r="R35" s="112"/>
      <c r="S35" s="112"/>
      <c r="T35" s="904"/>
      <c r="U35" s="120"/>
      <c r="V35" s="120"/>
      <c r="W35" s="120"/>
      <c r="X35" s="903"/>
      <c r="Y35" s="630"/>
      <c r="Z35" s="630"/>
      <c r="AA35" s="904"/>
      <c r="AB35" s="904"/>
      <c r="AC35" s="904"/>
      <c r="AD35" s="904"/>
      <c r="AE35" s="904"/>
      <c r="AF35" s="904"/>
      <c r="AG35" s="904"/>
      <c r="AH35" s="904"/>
      <c r="AI35" s="827"/>
      <c r="AJ35" s="905"/>
      <c r="AK35" s="827"/>
      <c r="AL35" s="827"/>
      <c r="AM35" s="827"/>
      <c r="AN35" s="827"/>
      <c r="AO35" s="827"/>
      <c r="AP35" s="827"/>
      <c r="AQ35" s="904"/>
      <c r="AR35" s="827"/>
      <c r="AS35" s="827"/>
      <c r="AT35" s="827"/>
      <c r="AU35" s="827"/>
      <c r="AV35" s="827"/>
      <c r="AW35" s="636"/>
      <c r="AX35" s="280"/>
      <c r="AY35" s="280"/>
      <c r="AZ35" s="280"/>
      <c r="BA35" s="280"/>
      <c r="BB35" s="280"/>
      <c r="BC35" s="280"/>
      <c r="BD35" s="280"/>
      <c r="BE35" s="280"/>
      <c r="BF35" s="280"/>
      <c r="BG35" s="280"/>
      <c r="BH35" s="633"/>
      <c r="BI35" s="636"/>
      <c r="BJ35" s="280"/>
      <c r="BK35" s="280"/>
      <c r="BL35" s="280"/>
      <c r="BM35" s="280"/>
      <c r="BN35" s="280">
        <v>8</v>
      </c>
      <c r="BO35" s="280">
        <v>6</v>
      </c>
      <c r="BP35" s="280">
        <v>4</v>
      </c>
      <c r="BQ35" s="280">
        <v>3</v>
      </c>
      <c r="BR35" s="217">
        <v>5</v>
      </c>
      <c r="BS35" s="217"/>
      <c r="BT35" s="217"/>
      <c r="BU35" s="162">
        <f t="shared" si="11"/>
        <v>0</v>
      </c>
      <c r="BV35" s="64">
        <f t="shared" si="11"/>
        <v>0</v>
      </c>
      <c r="BW35" s="64">
        <f t="shared" si="11"/>
        <v>0</v>
      </c>
      <c r="BX35" s="64">
        <f t="shared" si="11"/>
        <v>0</v>
      </c>
      <c r="BY35" s="64">
        <f t="shared" si="11"/>
        <v>0</v>
      </c>
      <c r="BZ35" s="64">
        <f t="shared" si="11"/>
        <v>0</v>
      </c>
      <c r="CA35" s="64">
        <f t="shared" si="11"/>
        <v>0</v>
      </c>
      <c r="CB35" s="64">
        <f t="shared" si="11"/>
        <v>0</v>
      </c>
      <c r="CC35" s="64">
        <f t="shared" si="11"/>
        <v>0</v>
      </c>
      <c r="CD35" s="71">
        <f t="shared" si="11"/>
        <v>0</v>
      </c>
    </row>
    <row r="36" spans="1:82" x14ac:dyDescent="0.25">
      <c r="A36" s="4"/>
      <c r="B36" s="61" t="s">
        <v>46</v>
      </c>
      <c r="C36" s="110">
        <v>11751</v>
      </c>
      <c r="D36" s="112">
        <v>12882</v>
      </c>
      <c r="E36" s="112">
        <v>13862</v>
      </c>
      <c r="F36" s="112">
        <v>11202</v>
      </c>
      <c r="G36" s="112">
        <v>10966</v>
      </c>
      <c r="H36" s="112">
        <v>7725</v>
      </c>
      <c r="I36" s="112">
        <v>7093</v>
      </c>
      <c r="J36" s="112">
        <v>6728</v>
      </c>
      <c r="K36" s="112">
        <v>6837</v>
      </c>
      <c r="L36" s="112">
        <v>7255</v>
      </c>
      <c r="M36" s="112">
        <v>7979</v>
      </c>
      <c r="N36" s="120">
        <v>10460</v>
      </c>
      <c r="O36" s="193">
        <v>12779</v>
      </c>
      <c r="P36" s="112">
        <v>13733</v>
      </c>
      <c r="Q36" s="112">
        <v>10623</v>
      </c>
      <c r="R36" s="112">
        <v>8482</v>
      </c>
      <c r="S36" s="112">
        <v>9248</v>
      </c>
      <c r="T36" s="904">
        <f>SUM(T31:T35)</f>
        <v>5641</v>
      </c>
      <c r="U36" s="120">
        <v>5508</v>
      </c>
      <c r="V36" s="120">
        <v>5293</v>
      </c>
      <c r="W36" s="120">
        <v>5681</v>
      </c>
      <c r="X36" s="903">
        <v>5623</v>
      </c>
      <c r="Y36" s="630">
        <v>5840</v>
      </c>
      <c r="Z36" s="630">
        <v>8087</v>
      </c>
      <c r="AA36" s="904">
        <f>SUM(AA31:AA35)</f>
        <v>9371</v>
      </c>
      <c r="AB36" s="904">
        <v>9859</v>
      </c>
      <c r="AC36" s="904">
        <v>9370</v>
      </c>
      <c r="AD36" s="904">
        <f>SUM(AD31:AD35)</f>
        <v>10145</v>
      </c>
      <c r="AE36" s="904">
        <v>8800</v>
      </c>
      <c r="AF36" s="904">
        <f>SUM(AF31:AF35)</f>
        <v>5739</v>
      </c>
      <c r="AG36" s="904">
        <v>5628</v>
      </c>
      <c r="AH36" s="904">
        <v>6058</v>
      </c>
      <c r="AI36" s="827">
        <f t="shared" ref="AI36" si="12">SUM(AI31:AI35)</f>
        <v>6057</v>
      </c>
      <c r="AJ36" s="905">
        <v>5945</v>
      </c>
      <c r="AK36" s="827">
        <v>6520</v>
      </c>
      <c r="AL36" s="827">
        <v>9495</v>
      </c>
      <c r="AM36" s="827">
        <v>10692</v>
      </c>
      <c r="AN36" s="827">
        <v>12873</v>
      </c>
      <c r="AO36" s="827">
        <v>10966</v>
      </c>
      <c r="AP36" s="827">
        <v>8696</v>
      </c>
      <c r="AQ36" s="904">
        <f t="shared" ref="AQ36" si="13">SUM(AQ31:AQ35)</f>
        <v>6874</v>
      </c>
      <c r="AR36" s="827">
        <v>6595</v>
      </c>
      <c r="AS36" s="827">
        <v>7274</v>
      </c>
      <c r="AT36" s="827">
        <v>6775</v>
      </c>
      <c r="AU36" s="827">
        <v>6345</v>
      </c>
      <c r="AV36" s="827">
        <v>6815</v>
      </c>
      <c r="AW36" s="636">
        <v>7157</v>
      </c>
      <c r="AX36" s="280">
        <v>10628</v>
      </c>
      <c r="AY36" s="280">
        <v>13050</v>
      </c>
      <c r="AZ36" s="280">
        <v>11327</v>
      </c>
      <c r="BA36" s="280">
        <v>9955</v>
      </c>
      <c r="BB36" s="280">
        <v>9078</v>
      </c>
      <c r="BC36" s="280">
        <v>8955</v>
      </c>
      <c r="BD36" s="280">
        <v>7616</v>
      </c>
      <c r="BE36" s="280">
        <v>6705</v>
      </c>
      <c r="BF36" s="280">
        <v>6448</v>
      </c>
      <c r="BG36" s="280">
        <v>7067</v>
      </c>
      <c r="BH36" s="633">
        <v>7261</v>
      </c>
      <c r="BI36" s="636">
        <v>7737</v>
      </c>
      <c r="BJ36" s="280">
        <v>10522</v>
      </c>
      <c r="BK36" s="280">
        <v>11289</v>
      </c>
      <c r="BL36" s="280">
        <v>11319</v>
      </c>
      <c r="BM36" s="280">
        <v>13558</v>
      </c>
      <c r="BN36" s="280">
        <v>12925</v>
      </c>
      <c r="BO36" s="280">
        <v>9763</v>
      </c>
      <c r="BP36" s="280">
        <v>8428</v>
      </c>
      <c r="BQ36" s="280">
        <v>6433</v>
      </c>
      <c r="BR36" s="217">
        <v>5793</v>
      </c>
      <c r="BS36" s="217"/>
      <c r="BT36" s="217"/>
      <c r="BU36" s="162">
        <f t="shared" si="11"/>
        <v>1028</v>
      </c>
      <c r="BV36" s="64">
        <f t="shared" si="11"/>
        <v>851</v>
      </c>
      <c r="BW36" s="64">
        <f t="shared" si="11"/>
        <v>-3239</v>
      </c>
      <c r="BX36" s="64">
        <f t="shared" si="11"/>
        <v>-2720</v>
      </c>
      <c r="BY36" s="64">
        <f t="shared" si="11"/>
        <v>-1718</v>
      </c>
      <c r="BZ36" s="64">
        <f t="shared" si="11"/>
        <v>-2084</v>
      </c>
      <c r="CA36" s="64">
        <f t="shared" si="11"/>
        <v>-1585</v>
      </c>
      <c r="CB36" s="64">
        <f t="shared" si="11"/>
        <v>-1435</v>
      </c>
      <c r="CC36" s="64">
        <f t="shared" si="11"/>
        <v>-1156</v>
      </c>
      <c r="CD36" s="71">
        <f t="shared" si="11"/>
        <v>-1632</v>
      </c>
    </row>
    <row r="37" spans="1:82" x14ac:dyDescent="0.25">
      <c r="A37" s="4">
        <v>5</v>
      </c>
      <c r="B37" s="79" t="s">
        <v>23</v>
      </c>
      <c r="C37" s="110"/>
      <c r="D37" s="112"/>
      <c r="E37" s="112"/>
      <c r="F37" s="112"/>
      <c r="G37" s="112"/>
      <c r="H37" s="112"/>
      <c r="I37" s="112"/>
      <c r="J37" s="112"/>
      <c r="K37" s="112"/>
      <c r="L37" s="112"/>
      <c r="M37" s="112"/>
      <c r="N37" s="120"/>
      <c r="O37" s="193"/>
      <c r="P37" s="112"/>
      <c r="Q37" s="112"/>
      <c r="R37" s="112"/>
      <c r="S37" s="112"/>
      <c r="T37" s="904"/>
      <c r="U37" s="120"/>
      <c r="V37" s="120"/>
      <c r="W37" s="120"/>
      <c r="X37" s="903"/>
      <c r="Y37" s="630"/>
      <c r="Z37" s="630"/>
      <c r="AA37" s="904"/>
      <c r="AB37" s="904"/>
      <c r="AC37" s="904"/>
      <c r="AD37" s="904"/>
      <c r="AE37" s="904"/>
      <c r="AF37" s="904"/>
      <c r="AG37" s="904"/>
      <c r="AH37" s="904"/>
      <c r="AI37" s="827"/>
      <c r="AJ37" s="905"/>
      <c r="AK37" s="827"/>
      <c r="AL37" s="827"/>
      <c r="AM37" s="827"/>
      <c r="AN37" s="827"/>
      <c r="AO37" s="827"/>
      <c r="AP37" s="827"/>
      <c r="AQ37" s="904"/>
      <c r="AR37" s="827"/>
      <c r="AS37" s="827"/>
      <c r="AT37" s="827"/>
      <c r="AU37" s="827"/>
      <c r="AV37" s="827"/>
      <c r="AW37" s="636"/>
      <c r="AX37" s="280"/>
      <c r="AY37" s="280"/>
      <c r="AZ37" s="280"/>
      <c r="BA37" s="280"/>
      <c r="BB37" s="280"/>
      <c r="BC37" s="280"/>
      <c r="BD37" s="280"/>
      <c r="BE37" s="280"/>
      <c r="BF37" s="280"/>
      <c r="BG37" s="280"/>
      <c r="BH37" s="633"/>
      <c r="BI37" s="636"/>
      <c r="BJ37" s="280"/>
      <c r="BK37" s="280"/>
      <c r="BL37" s="280"/>
      <c r="BM37" s="280"/>
      <c r="BN37" s="280"/>
      <c r="BO37" s="280"/>
      <c r="BP37" s="280"/>
      <c r="BQ37" s="280"/>
      <c r="BR37" s="217"/>
      <c r="BS37" s="217"/>
      <c r="BT37" s="217"/>
      <c r="BU37" s="162"/>
      <c r="BV37" s="64"/>
      <c r="BW37" s="64"/>
      <c r="BX37" s="64"/>
      <c r="BY37" s="64"/>
      <c r="BZ37" s="64"/>
      <c r="CA37" s="64"/>
      <c r="CB37" s="64"/>
      <c r="CC37" s="64"/>
      <c r="CD37" s="71"/>
    </row>
    <row r="38" spans="1:82" x14ac:dyDescent="0.25">
      <c r="A38" s="4"/>
      <c r="B38" s="61" t="s">
        <v>41</v>
      </c>
      <c r="C38" s="110">
        <v>18804</v>
      </c>
      <c r="D38" s="112">
        <v>20319</v>
      </c>
      <c r="E38" s="112">
        <v>23262</v>
      </c>
      <c r="F38" s="112">
        <v>27186</v>
      </c>
      <c r="G38" s="112">
        <v>27983</v>
      </c>
      <c r="H38" s="112">
        <v>28066</v>
      </c>
      <c r="I38" s="112">
        <v>27897</v>
      </c>
      <c r="J38" s="112">
        <v>25098</v>
      </c>
      <c r="K38" s="112">
        <v>23615</v>
      </c>
      <c r="L38" s="112">
        <v>23225</v>
      </c>
      <c r="M38" s="112">
        <v>20516</v>
      </c>
      <c r="N38" s="120">
        <v>19496</v>
      </c>
      <c r="O38" s="193">
        <v>21499</v>
      </c>
      <c r="P38" s="907">
        <v>24003</v>
      </c>
      <c r="Q38" s="112">
        <v>26347</v>
      </c>
      <c r="R38" s="112">
        <v>28409</v>
      </c>
      <c r="S38" s="112">
        <v>28938</v>
      </c>
      <c r="T38" s="904">
        <v>29774</v>
      </c>
      <c r="U38" s="120">
        <v>30147</v>
      </c>
      <c r="V38" s="120">
        <v>28059</v>
      </c>
      <c r="W38" s="120">
        <v>27381</v>
      </c>
      <c r="X38" s="903">
        <v>26571</v>
      </c>
      <c r="Y38" s="630">
        <v>24370</v>
      </c>
      <c r="Z38" s="630">
        <v>23718</v>
      </c>
      <c r="AA38" s="904">
        <v>23395</v>
      </c>
      <c r="AB38" s="904">
        <v>23859</v>
      </c>
      <c r="AC38" s="904">
        <v>24873</v>
      </c>
      <c r="AD38" s="904">
        <v>27423</v>
      </c>
      <c r="AE38" s="904">
        <v>28759</v>
      </c>
      <c r="AF38" s="904">
        <v>29398</v>
      </c>
      <c r="AG38" s="904">
        <v>28487</v>
      </c>
      <c r="AH38" s="904">
        <v>25527</v>
      </c>
      <c r="AI38" s="827">
        <v>24406</v>
      </c>
      <c r="AJ38" s="905">
        <v>23613</v>
      </c>
      <c r="AK38" s="827">
        <v>21833</v>
      </c>
      <c r="AL38" s="827">
        <v>21208</v>
      </c>
      <c r="AM38" s="827">
        <v>21913</v>
      </c>
      <c r="AN38" s="827">
        <v>23052</v>
      </c>
      <c r="AO38" s="827">
        <v>26453</v>
      </c>
      <c r="AP38" s="827">
        <v>29017</v>
      </c>
      <c r="AQ38" s="904">
        <v>26528</v>
      </c>
      <c r="AR38" s="827">
        <v>25122</v>
      </c>
      <c r="AS38" s="827">
        <v>25739</v>
      </c>
      <c r="AT38" s="827">
        <v>24086</v>
      </c>
      <c r="AU38" s="827">
        <v>22794</v>
      </c>
      <c r="AV38" s="827">
        <v>22116</v>
      </c>
      <c r="AW38" s="636">
        <v>21471</v>
      </c>
      <c r="AX38" s="280">
        <v>21431</v>
      </c>
      <c r="AY38" s="280">
        <v>22805</v>
      </c>
      <c r="AZ38" s="280">
        <v>24425</v>
      </c>
      <c r="BA38" s="280">
        <v>21751</v>
      </c>
      <c r="BB38" s="280">
        <v>24246</v>
      </c>
      <c r="BC38" s="280">
        <v>24355</v>
      </c>
      <c r="BD38" s="280">
        <v>25170</v>
      </c>
      <c r="BE38" s="280">
        <v>25962</v>
      </c>
      <c r="BF38" s="280">
        <v>24073</v>
      </c>
      <c r="BG38" s="280">
        <v>30073</v>
      </c>
      <c r="BH38" s="633">
        <v>22736</v>
      </c>
      <c r="BI38" s="636">
        <v>21761</v>
      </c>
      <c r="BJ38" s="280">
        <v>21722</v>
      </c>
      <c r="BK38" s="280">
        <v>22164</v>
      </c>
      <c r="BL38" s="280">
        <v>22027</v>
      </c>
      <c r="BM38" s="280">
        <v>23947</v>
      </c>
      <c r="BN38" s="280">
        <v>19391</v>
      </c>
      <c r="BO38" s="280">
        <v>23103</v>
      </c>
      <c r="BP38" s="280">
        <v>23985</v>
      </c>
      <c r="BQ38" s="280">
        <v>24122</v>
      </c>
      <c r="BR38" s="217">
        <v>23021</v>
      </c>
      <c r="BS38" s="217"/>
      <c r="BT38" s="217"/>
      <c r="BU38" s="162">
        <f t="shared" ref="BU38:CD43" si="14">O38-C38</f>
        <v>2695</v>
      </c>
      <c r="BV38" s="64">
        <f t="shared" si="14"/>
        <v>3684</v>
      </c>
      <c r="BW38" s="64">
        <f t="shared" si="14"/>
        <v>3085</v>
      </c>
      <c r="BX38" s="64">
        <f t="shared" si="14"/>
        <v>1223</v>
      </c>
      <c r="BY38" s="64">
        <f t="shared" si="14"/>
        <v>955</v>
      </c>
      <c r="BZ38" s="64">
        <f t="shared" si="14"/>
        <v>1708</v>
      </c>
      <c r="CA38" s="64">
        <f t="shared" si="14"/>
        <v>2250</v>
      </c>
      <c r="CB38" s="64">
        <f t="shared" si="14"/>
        <v>2961</v>
      </c>
      <c r="CC38" s="64">
        <f t="shared" si="14"/>
        <v>3766</v>
      </c>
      <c r="CD38" s="71">
        <f t="shared" si="14"/>
        <v>3346</v>
      </c>
    </row>
    <row r="39" spans="1:82" x14ac:dyDescent="0.25">
      <c r="A39" s="4"/>
      <c r="B39" s="61" t="s">
        <v>42</v>
      </c>
      <c r="C39" s="110">
        <v>9880</v>
      </c>
      <c r="D39" s="112">
        <v>9408</v>
      </c>
      <c r="E39" s="112">
        <v>9946</v>
      </c>
      <c r="F39" s="112">
        <v>10400</v>
      </c>
      <c r="G39" s="112">
        <v>11054</v>
      </c>
      <c r="H39" s="112">
        <v>13206</v>
      </c>
      <c r="I39" s="112">
        <v>12863</v>
      </c>
      <c r="J39" s="112">
        <v>12533</v>
      </c>
      <c r="K39" s="112">
        <v>12299</v>
      </c>
      <c r="L39" s="112">
        <v>11958</v>
      </c>
      <c r="M39" s="112">
        <v>10354</v>
      </c>
      <c r="N39" s="120">
        <v>9619</v>
      </c>
      <c r="O39" s="193">
        <v>10017</v>
      </c>
      <c r="P39" s="907">
        <v>9900</v>
      </c>
      <c r="Q39" s="112">
        <v>9761</v>
      </c>
      <c r="R39" s="112">
        <v>10179</v>
      </c>
      <c r="S39" s="112">
        <v>10841</v>
      </c>
      <c r="T39" s="904">
        <v>12767</v>
      </c>
      <c r="U39" s="120">
        <v>12716</v>
      </c>
      <c r="V39" s="120">
        <v>12691</v>
      </c>
      <c r="W39" s="120">
        <v>12324</v>
      </c>
      <c r="X39" s="903">
        <v>12047</v>
      </c>
      <c r="Y39" s="630">
        <v>11302</v>
      </c>
      <c r="Z39" s="630">
        <v>11207</v>
      </c>
      <c r="AA39" s="904">
        <v>11379</v>
      </c>
      <c r="AB39" s="904">
        <v>10396</v>
      </c>
      <c r="AC39" s="904">
        <v>10722</v>
      </c>
      <c r="AD39" s="904">
        <v>11595</v>
      </c>
      <c r="AE39" s="904">
        <v>11842</v>
      </c>
      <c r="AF39" s="904">
        <v>13227</v>
      </c>
      <c r="AG39" s="904">
        <v>12784</v>
      </c>
      <c r="AH39" s="904">
        <v>11936</v>
      </c>
      <c r="AI39" s="827">
        <v>9271</v>
      </c>
      <c r="AJ39" s="905">
        <v>9035</v>
      </c>
      <c r="AK39" s="827">
        <v>8597</v>
      </c>
      <c r="AL39" s="827">
        <v>8580</v>
      </c>
      <c r="AM39" s="827">
        <v>9010</v>
      </c>
      <c r="AN39" s="827">
        <v>10159</v>
      </c>
      <c r="AO39" s="827">
        <v>11441</v>
      </c>
      <c r="AP39" s="827">
        <v>11348</v>
      </c>
      <c r="AQ39" s="904">
        <v>11157</v>
      </c>
      <c r="AR39" s="827">
        <v>11007</v>
      </c>
      <c r="AS39" s="827">
        <v>10687</v>
      </c>
      <c r="AT39" s="827">
        <v>10143</v>
      </c>
      <c r="AU39" s="827">
        <v>9940</v>
      </c>
      <c r="AV39" s="827">
        <v>9745</v>
      </c>
      <c r="AW39" s="636">
        <v>9634</v>
      </c>
      <c r="AX39" s="280">
        <v>9939</v>
      </c>
      <c r="AY39" s="280">
        <v>10973</v>
      </c>
      <c r="AZ39" s="280">
        <v>12053</v>
      </c>
      <c r="BA39" s="280">
        <v>10825</v>
      </c>
      <c r="BB39" s="280">
        <v>11022</v>
      </c>
      <c r="BC39" s="280">
        <v>11162</v>
      </c>
      <c r="BD39" s="280">
        <v>11754</v>
      </c>
      <c r="BE39" s="280">
        <v>11558</v>
      </c>
      <c r="BF39" s="280">
        <v>11170</v>
      </c>
      <c r="BG39" s="280">
        <v>12313</v>
      </c>
      <c r="BH39" s="633">
        <v>10871</v>
      </c>
      <c r="BI39" s="636">
        <v>10901</v>
      </c>
      <c r="BJ39" s="280">
        <v>10711</v>
      </c>
      <c r="BK39" s="280">
        <v>12242</v>
      </c>
      <c r="BL39" s="280">
        <v>11541</v>
      </c>
      <c r="BM39" s="280">
        <v>11976</v>
      </c>
      <c r="BN39" s="280">
        <v>11782</v>
      </c>
      <c r="BO39" s="280">
        <v>12933</v>
      </c>
      <c r="BP39" s="280">
        <v>12034</v>
      </c>
      <c r="BQ39" s="280">
        <v>12186</v>
      </c>
      <c r="BR39" s="217">
        <v>11603</v>
      </c>
      <c r="BS39" s="217"/>
      <c r="BT39" s="217"/>
      <c r="BU39" s="162">
        <f t="shared" si="14"/>
        <v>137</v>
      </c>
      <c r="BV39" s="64">
        <f t="shared" si="14"/>
        <v>492</v>
      </c>
      <c r="BW39" s="64">
        <f t="shared" si="14"/>
        <v>-185</v>
      </c>
      <c r="BX39" s="64">
        <f t="shared" si="14"/>
        <v>-221</v>
      </c>
      <c r="BY39" s="64">
        <f t="shared" si="14"/>
        <v>-213</v>
      </c>
      <c r="BZ39" s="64">
        <f t="shared" si="14"/>
        <v>-439</v>
      </c>
      <c r="CA39" s="64">
        <f t="shared" si="14"/>
        <v>-147</v>
      </c>
      <c r="CB39" s="64">
        <f t="shared" si="14"/>
        <v>158</v>
      </c>
      <c r="CC39" s="64">
        <f t="shared" si="14"/>
        <v>25</v>
      </c>
      <c r="CD39" s="71">
        <f t="shared" si="14"/>
        <v>89</v>
      </c>
    </row>
    <row r="40" spans="1:82" x14ac:dyDescent="0.25">
      <c r="A40" s="4"/>
      <c r="B40" s="61" t="s">
        <v>57</v>
      </c>
      <c r="C40" s="110">
        <v>959</v>
      </c>
      <c r="D40" s="112">
        <v>1061</v>
      </c>
      <c r="E40" s="112">
        <v>1152</v>
      </c>
      <c r="F40" s="112">
        <v>1341</v>
      </c>
      <c r="G40" s="112">
        <v>1403</v>
      </c>
      <c r="H40" s="112">
        <v>1472</v>
      </c>
      <c r="I40" s="112">
        <v>1390</v>
      </c>
      <c r="J40" s="112">
        <v>1308</v>
      </c>
      <c r="K40" s="112">
        <v>1248</v>
      </c>
      <c r="L40" s="112">
        <v>1191</v>
      </c>
      <c r="M40" s="112">
        <v>1099</v>
      </c>
      <c r="N40" s="120">
        <v>935</v>
      </c>
      <c r="O40" s="193">
        <v>1088</v>
      </c>
      <c r="P40" s="907">
        <v>1581</v>
      </c>
      <c r="Q40" s="112">
        <v>2191</v>
      </c>
      <c r="R40" s="112">
        <v>2299</v>
      </c>
      <c r="S40" s="112">
        <v>2250</v>
      </c>
      <c r="T40" s="904">
        <v>2289</v>
      </c>
      <c r="U40" s="120">
        <v>2190</v>
      </c>
      <c r="V40" s="120">
        <v>1921</v>
      </c>
      <c r="W40" s="120">
        <v>1830</v>
      </c>
      <c r="X40" s="903">
        <v>1524</v>
      </c>
      <c r="Y40" s="630">
        <v>1340</v>
      </c>
      <c r="Z40" s="630">
        <v>1216</v>
      </c>
      <c r="AA40" s="904">
        <v>1134</v>
      </c>
      <c r="AB40" s="904">
        <v>1163</v>
      </c>
      <c r="AC40" s="904">
        <v>1213</v>
      </c>
      <c r="AD40" s="904">
        <v>1327</v>
      </c>
      <c r="AE40" s="904">
        <v>1309</v>
      </c>
      <c r="AF40" s="904">
        <v>1314</v>
      </c>
      <c r="AG40" s="904">
        <v>1314</v>
      </c>
      <c r="AH40" s="904">
        <v>1296</v>
      </c>
      <c r="AI40" s="827">
        <v>1228</v>
      </c>
      <c r="AJ40" s="905">
        <v>1134</v>
      </c>
      <c r="AK40" s="827">
        <v>1053</v>
      </c>
      <c r="AL40" s="827">
        <v>953</v>
      </c>
      <c r="AM40" s="827">
        <v>972</v>
      </c>
      <c r="AN40" s="827">
        <v>1004</v>
      </c>
      <c r="AO40" s="827">
        <v>1149</v>
      </c>
      <c r="AP40" s="827">
        <v>1229</v>
      </c>
      <c r="AQ40" s="904">
        <v>1311</v>
      </c>
      <c r="AR40" s="827">
        <v>1303</v>
      </c>
      <c r="AS40" s="827">
        <v>1341</v>
      </c>
      <c r="AT40" s="827">
        <v>1319</v>
      </c>
      <c r="AU40" s="827">
        <v>1301</v>
      </c>
      <c r="AV40" s="827">
        <v>1222</v>
      </c>
      <c r="AW40" s="636">
        <v>1100</v>
      </c>
      <c r="AX40" s="280">
        <v>1027</v>
      </c>
      <c r="AY40" s="280">
        <v>1009</v>
      </c>
      <c r="AZ40" s="280">
        <v>1117</v>
      </c>
      <c r="BA40" s="280">
        <v>1101</v>
      </c>
      <c r="BB40" s="280">
        <v>1335</v>
      </c>
      <c r="BC40" s="280">
        <v>1362</v>
      </c>
      <c r="BD40" s="280">
        <v>1371</v>
      </c>
      <c r="BE40" s="280">
        <v>1418</v>
      </c>
      <c r="BF40" s="280">
        <v>1431</v>
      </c>
      <c r="BG40" s="280">
        <v>1821</v>
      </c>
      <c r="BH40" s="633">
        <v>1318</v>
      </c>
      <c r="BI40" s="636">
        <v>1150</v>
      </c>
      <c r="BJ40" s="280">
        <v>1084</v>
      </c>
      <c r="BK40" s="280">
        <v>1021</v>
      </c>
      <c r="BL40" s="280">
        <v>1156</v>
      </c>
      <c r="BM40" s="280">
        <v>1331</v>
      </c>
      <c r="BN40" s="280">
        <v>1150</v>
      </c>
      <c r="BO40" s="280">
        <v>1512</v>
      </c>
      <c r="BP40" s="280">
        <v>1529</v>
      </c>
      <c r="BQ40" s="280">
        <v>1470</v>
      </c>
      <c r="BR40" s="217">
        <v>1390</v>
      </c>
      <c r="BS40" s="217"/>
      <c r="BT40" s="217"/>
      <c r="BU40" s="162">
        <f t="shared" si="14"/>
        <v>129</v>
      </c>
      <c r="BV40" s="64">
        <f t="shared" si="14"/>
        <v>520</v>
      </c>
      <c r="BW40" s="64">
        <f t="shared" si="14"/>
        <v>1039</v>
      </c>
      <c r="BX40" s="64">
        <f t="shared" si="14"/>
        <v>958</v>
      </c>
      <c r="BY40" s="64">
        <f t="shared" si="14"/>
        <v>847</v>
      </c>
      <c r="BZ40" s="64">
        <f t="shared" si="14"/>
        <v>817</v>
      </c>
      <c r="CA40" s="64">
        <f t="shared" si="14"/>
        <v>800</v>
      </c>
      <c r="CB40" s="64">
        <f t="shared" si="14"/>
        <v>613</v>
      </c>
      <c r="CC40" s="64">
        <f t="shared" si="14"/>
        <v>582</v>
      </c>
      <c r="CD40" s="71">
        <f t="shared" si="14"/>
        <v>333</v>
      </c>
    </row>
    <row r="41" spans="1:82" x14ac:dyDescent="0.25">
      <c r="A41" s="4"/>
      <c r="B41" s="61" t="s">
        <v>61</v>
      </c>
      <c r="C41" s="110"/>
      <c r="D41" s="112"/>
      <c r="E41" s="112"/>
      <c r="F41" s="112"/>
      <c r="G41" s="112"/>
      <c r="H41" s="112"/>
      <c r="I41" s="112"/>
      <c r="J41" s="112"/>
      <c r="K41" s="112"/>
      <c r="L41" s="112"/>
      <c r="M41" s="112"/>
      <c r="N41" s="120"/>
      <c r="O41" s="193"/>
      <c r="P41" s="112"/>
      <c r="Q41" s="112"/>
      <c r="R41" s="112"/>
      <c r="S41" s="112"/>
      <c r="T41" s="904"/>
      <c r="U41" s="120"/>
      <c r="V41" s="120"/>
      <c r="W41" s="120"/>
      <c r="X41" s="903"/>
      <c r="Y41" s="630"/>
      <c r="Z41" s="630"/>
      <c r="AA41" s="904"/>
      <c r="AB41" s="904"/>
      <c r="AC41" s="904"/>
      <c r="AD41" s="904"/>
      <c r="AE41" s="904"/>
      <c r="AF41" s="904"/>
      <c r="AG41" s="904"/>
      <c r="AH41" s="904"/>
      <c r="AI41" s="827"/>
      <c r="AJ41" s="905"/>
      <c r="AK41" s="827"/>
      <c r="AL41" s="827"/>
      <c r="AM41" s="827"/>
      <c r="AN41" s="827"/>
      <c r="AO41" s="827"/>
      <c r="AP41" s="827"/>
      <c r="AQ41" s="904"/>
      <c r="AR41" s="827"/>
      <c r="AS41" s="827"/>
      <c r="AT41" s="827"/>
      <c r="AU41" s="827"/>
      <c r="AV41" s="827"/>
      <c r="AW41" s="636"/>
      <c r="AX41" s="280"/>
      <c r="AY41" s="280"/>
      <c r="AZ41" s="280"/>
      <c r="BA41" s="280"/>
      <c r="BB41" s="280"/>
      <c r="BC41" s="280"/>
      <c r="BD41" s="280"/>
      <c r="BE41" s="280"/>
      <c r="BF41" s="280"/>
      <c r="BG41" s="280"/>
      <c r="BH41" s="633"/>
      <c r="BI41" s="636"/>
      <c r="BJ41" s="280"/>
      <c r="BK41" s="280"/>
      <c r="BL41" s="280"/>
      <c r="BM41" s="280"/>
      <c r="BN41" s="280">
        <v>116</v>
      </c>
      <c r="BO41" s="280">
        <v>165</v>
      </c>
      <c r="BP41" s="280">
        <v>172</v>
      </c>
      <c r="BQ41" s="280">
        <v>188</v>
      </c>
      <c r="BR41" s="217">
        <v>175</v>
      </c>
      <c r="BS41" s="217"/>
      <c r="BT41" s="217"/>
      <c r="BU41" s="162">
        <f t="shared" si="14"/>
        <v>0</v>
      </c>
      <c r="BV41" s="64">
        <f t="shared" si="14"/>
        <v>0</v>
      </c>
      <c r="BW41" s="64">
        <f t="shared" si="14"/>
        <v>0</v>
      </c>
      <c r="BX41" s="64">
        <f t="shared" si="14"/>
        <v>0</v>
      </c>
      <c r="BY41" s="64">
        <f t="shared" si="14"/>
        <v>0</v>
      </c>
      <c r="BZ41" s="64">
        <f t="shared" si="14"/>
        <v>0</v>
      </c>
      <c r="CA41" s="64">
        <f t="shared" si="14"/>
        <v>0</v>
      </c>
      <c r="CB41" s="64">
        <f t="shared" si="14"/>
        <v>0</v>
      </c>
      <c r="CC41" s="64">
        <f t="shared" si="14"/>
        <v>0</v>
      </c>
      <c r="CD41" s="71">
        <f t="shared" si="14"/>
        <v>0</v>
      </c>
    </row>
    <row r="42" spans="1:82" x14ac:dyDescent="0.25">
      <c r="A42" s="4"/>
      <c r="B42" s="61" t="s">
        <v>62</v>
      </c>
      <c r="C42" s="110"/>
      <c r="D42" s="112"/>
      <c r="E42" s="112"/>
      <c r="F42" s="112"/>
      <c r="G42" s="112"/>
      <c r="H42" s="112"/>
      <c r="I42" s="112"/>
      <c r="J42" s="112"/>
      <c r="K42" s="112"/>
      <c r="L42" s="112"/>
      <c r="M42" s="112"/>
      <c r="N42" s="120"/>
      <c r="O42" s="193"/>
      <c r="P42" s="112"/>
      <c r="Q42" s="112"/>
      <c r="R42" s="112"/>
      <c r="S42" s="112"/>
      <c r="T42" s="904"/>
      <c r="U42" s="120"/>
      <c r="V42" s="120"/>
      <c r="W42" s="120"/>
      <c r="X42" s="903"/>
      <c r="Y42" s="630"/>
      <c r="Z42" s="630"/>
      <c r="AA42" s="904"/>
      <c r="AB42" s="904"/>
      <c r="AC42" s="904"/>
      <c r="AD42" s="904"/>
      <c r="AE42" s="904"/>
      <c r="AF42" s="904"/>
      <c r="AG42" s="904"/>
      <c r="AH42" s="904"/>
      <c r="AI42" s="827"/>
      <c r="AJ42" s="905"/>
      <c r="AK42" s="827"/>
      <c r="AL42" s="827"/>
      <c r="AM42" s="827"/>
      <c r="AN42" s="827"/>
      <c r="AO42" s="827"/>
      <c r="AP42" s="827"/>
      <c r="AQ42" s="904"/>
      <c r="AR42" s="827"/>
      <c r="AS42" s="827"/>
      <c r="AT42" s="827"/>
      <c r="AU42" s="827"/>
      <c r="AV42" s="827"/>
      <c r="AW42" s="636"/>
      <c r="AX42" s="280"/>
      <c r="AY42" s="280"/>
      <c r="AZ42" s="280"/>
      <c r="BA42" s="280"/>
      <c r="BB42" s="280"/>
      <c r="BC42" s="280"/>
      <c r="BD42" s="280"/>
      <c r="BE42" s="280"/>
      <c r="BF42" s="280"/>
      <c r="BG42" s="280"/>
      <c r="BH42" s="633"/>
      <c r="BI42" s="636"/>
      <c r="BJ42" s="280"/>
      <c r="BK42" s="280"/>
      <c r="BL42" s="280"/>
      <c r="BM42" s="280"/>
      <c r="BN42" s="280">
        <v>8</v>
      </c>
      <c r="BO42" s="280">
        <v>10</v>
      </c>
      <c r="BP42" s="280">
        <v>14</v>
      </c>
      <c r="BQ42" s="280">
        <v>9</v>
      </c>
      <c r="BR42" s="217">
        <v>9</v>
      </c>
      <c r="BS42" s="217"/>
      <c r="BT42" s="217"/>
      <c r="BU42" s="162">
        <f t="shared" si="14"/>
        <v>0</v>
      </c>
      <c r="BV42" s="64">
        <f t="shared" si="14"/>
        <v>0</v>
      </c>
      <c r="BW42" s="64">
        <f t="shared" si="14"/>
        <v>0</v>
      </c>
      <c r="BX42" s="64">
        <f t="shared" si="14"/>
        <v>0</v>
      </c>
      <c r="BY42" s="64">
        <f t="shared" si="14"/>
        <v>0</v>
      </c>
      <c r="BZ42" s="64">
        <f t="shared" si="14"/>
        <v>0</v>
      </c>
      <c r="CA42" s="64">
        <f t="shared" si="14"/>
        <v>0</v>
      </c>
      <c r="CB42" s="64">
        <f t="shared" si="14"/>
        <v>0</v>
      </c>
      <c r="CC42" s="64">
        <f t="shared" si="14"/>
        <v>0</v>
      </c>
      <c r="CD42" s="71">
        <f t="shared" si="14"/>
        <v>0</v>
      </c>
    </row>
    <row r="43" spans="1:82" ht="15.75" thickBot="1" x14ac:dyDescent="0.3">
      <c r="A43" s="4"/>
      <c r="B43" s="80" t="s">
        <v>46</v>
      </c>
      <c r="C43" s="114">
        <v>29643</v>
      </c>
      <c r="D43" s="115">
        <v>30788</v>
      </c>
      <c r="E43" s="115">
        <v>34360</v>
      </c>
      <c r="F43" s="115">
        <v>38927</v>
      </c>
      <c r="G43" s="115">
        <v>40440</v>
      </c>
      <c r="H43" s="115">
        <v>42744</v>
      </c>
      <c r="I43" s="115">
        <v>42150</v>
      </c>
      <c r="J43" s="115">
        <v>38939</v>
      </c>
      <c r="K43" s="115">
        <v>37162</v>
      </c>
      <c r="L43" s="115">
        <v>36374</v>
      </c>
      <c r="M43" s="115">
        <v>31969</v>
      </c>
      <c r="N43" s="122">
        <v>30050</v>
      </c>
      <c r="O43" s="194">
        <v>32604</v>
      </c>
      <c r="P43" s="115">
        <v>35484</v>
      </c>
      <c r="Q43" s="115">
        <v>38299</v>
      </c>
      <c r="R43" s="115">
        <v>40887</v>
      </c>
      <c r="S43" s="115">
        <v>42029</v>
      </c>
      <c r="T43" s="898">
        <f>SUM(T38:T42)</f>
        <v>44830</v>
      </c>
      <c r="U43" s="122">
        <v>45053</v>
      </c>
      <c r="V43" s="122">
        <v>42671</v>
      </c>
      <c r="W43" s="122">
        <v>41535</v>
      </c>
      <c r="X43" s="757">
        <v>40142</v>
      </c>
      <c r="Y43" s="148">
        <v>37012</v>
      </c>
      <c r="Z43" s="148">
        <v>36141</v>
      </c>
      <c r="AA43" s="898">
        <f>SUM(AA38:AA42)</f>
        <v>35908</v>
      </c>
      <c r="AB43" s="898">
        <v>35418</v>
      </c>
      <c r="AC43" s="898">
        <v>36808</v>
      </c>
      <c r="AD43" s="898">
        <f>SUM(AD38:AD42)</f>
        <v>40345</v>
      </c>
      <c r="AE43" s="898">
        <v>41910</v>
      </c>
      <c r="AF43" s="898">
        <f>SUM(AF38:AF42)</f>
        <v>43939</v>
      </c>
      <c r="AG43" s="898">
        <v>42585</v>
      </c>
      <c r="AH43" s="898">
        <v>38759</v>
      </c>
      <c r="AI43" s="821">
        <f t="shared" ref="AI43" si="15">SUM(AI38:AI42)</f>
        <v>34905</v>
      </c>
      <c r="AJ43" s="899">
        <v>33782</v>
      </c>
      <c r="AK43" s="821">
        <v>31483</v>
      </c>
      <c r="AL43" s="821">
        <v>30741</v>
      </c>
      <c r="AM43" s="821">
        <v>31895</v>
      </c>
      <c r="AN43" s="821">
        <v>34215</v>
      </c>
      <c r="AO43" s="821">
        <v>39043</v>
      </c>
      <c r="AP43" s="821">
        <v>41594</v>
      </c>
      <c r="AQ43" s="898">
        <f t="shared" ref="AQ43" si="16">SUM(AQ38:AQ42)</f>
        <v>38996</v>
      </c>
      <c r="AR43" s="821">
        <v>37432</v>
      </c>
      <c r="AS43" s="821">
        <v>37767</v>
      </c>
      <c r="AT43" s="821">
        <v>35548</v>
      </c>
      <c r="AU43" s="821">
        <v>34035</v>
      </c>
      <c r="AV43" s="821">
        <v>33083</v>
      </c>
      <c r="AW43" s="612">
        <v>32205</v>
      </c>
      <c r="AX43" s="281">
        <v>32397</v>
      </c>
      <c r="AY43" s="281">
        <v>34787</v>
      </c>
      <c r="AZ43" s="281">
        <v>37595</v>
      </c>
      <c r="BA43" s="281">
        <v>33677</v>
      </c>
      <c r="BB43" s="281">
        <v>36603</v>
      </c>
      <c r="BC43" s="281">
        <v>36879</v>
      </c>
      <c r="BD43" s="281">
        <v>38295</v>
      </c>
      <c r="BE43" s="281">
        <v>38938</v>
      </c>
      <c r="BF43" s="281">
        <v>36674</v>
      </c>
      <c r="BG43" s="281">
        <v>44207</v>
      </c>
      <c r="BH43" s="609">
        <v>34925</v>
      </c>
      <c r="BI43" s="612">
        <v>33812</v>
      </c>
      <c r="BJ43" s="281">
        <v>33517</v>
      </c>
      <c r="BK43" s="281">
        <v>35427</v>
      </c>
      <c r="BL43" s="281">
        <v>34724</v>
      </c>
      <c r="BM43" s="281">
        <v>37254</v>
      </c>
      <c r="BN43" s="281">
        <v>32447</v>
      </c>
      <c r="BO43" s="281">
        <v>37723</v>
      </c>
      <c r="BP43" s="281">
        <v>37734</v>
      </c>
      <c r="BQ43" s="281">
        <v>37975</v>
      </c>
      <c r="BR43" s="216">
        <v>36198</v>
      </c>
      <c r="BS43" s="216"/>
      <c r="BT43" s="216"/>
      <c r="BU43" s="161">
        <f t="shared" si="14"/>
        <v>2961</v>
      </c>
      <c r="BV43" s="63">
        <f t="shared" si="14"/>
        <v>4696</v>
      </c>
      <c r="BW43" s="63">
        <f t="shared" si="14"/>
        <v>3939</v>
      </c>
      <c r="BX43" s="63">
        <f t="shared" si="14"/>
        <v>1960</v>
      </c>
      <c r="BY43" s="63">
        <f t="shared" si="14"/>
        <v>1589</v>
      </c>
      <c r="BZ43" s="63">
        <f t="shared" si="14"/>
        <v>2086</v>
      </c>
      <c r="CA43" s="63">
        <f t="shared" si="14"/>
        <v>2903</v>
      </c>
      <c r="CB43" s="63">
        <f t="shared" si="14"/>
        <v>3732</v>
      </c>
      <c r="CC43" s="63">
        <f t="shared" si="14"/>
        <v>4373</v>
      </c>
      <c r="CD43" s="72">
        <f t="shared" si="14"/>
        <v>3768</v>
      </c>
    </row>
    <row r="44" spans="1:82" x14ac:dyDescent="0.25">
      <c r="A44" s="4">
        <v>6</v>
      </c>
      <c r="B44" s="51" t="s">
        <v>33</v>
      </c>
      <c r="C44" s="908"/>
      <c r="D44" s="909"/>
      <c r="E44" s="909"/>
      <c r="F44" s="909"/>
      <c r="G44" s="909"/>
      <c r="H44" s="909"/>
      <c r="I44" s="909"/>
      <c r="J44" s="909"/>
      <c r="K44" s="909"/>
      <c r="L44" s="909"/>
      <c r="M44" s="909"/>
      <c r="N44" s="832"/>
      <c r="O44" s="910"/>
      <c r="P44" s="909"/>
      <c r="Q44" s="909"/>
      <c r="R44" s="909"/>
      <c r="S44" s="909"/>
      <c r="T44" s="909"/>
      <c r="U44" s="832"/>
      <c r="V44" s="832"/>
      <c r="W44" s="832"/>
      <c r="X44" s="911"/>
      <c r="Y44" s="551"/>
      <c r="Z44" s="551"/>
      <c r="AA44" s="912"/>
      <c r="AB44" s="912"/>
      <c r="AC44" s="912"/>
      <c r="AD44" s="912"/>
      <c r="AE44" s="912"/>
      <c r="AF44" s="912"/>
      <c r="AG44" s="912"/>
      <c r="AH44" s="912"/>
      <c r="AI44" s="276"/>
      <c r="AJ44" s="913"/>
      <c r="AK44" s="276"/>
      <c r="AL44" s="276"/>
      <c r="AM44" s="276"/>
      <c r="AN44" s="276"/>
      <c r="AO44" s="276"/>
      <c r="AP44" s="276"/>
      <c r="AQ44" s="912"/>
      <c r="AR44" s="276"/>
      <c r="AS44" s="276"/>
      <c r="AT44" s="276"/>
      <c r="AU44" s="276"/>
      <c r="AV44" s="276"/>
      <c r="AW44" s="651"/>
      <c r="AX44" s="554"/>
      <c r="AY44" s="554"/>
      <c r="AZ44" s="554"/>
      <c r="BA44" s="554"/>
      <c r="BB44" s="554"/>
      <c r="BC44" s="554"/>
      <c r="BD44" s="554"/>
      <c r="BE44" s="554"/>
      <c r="BF44" s="554"/>
      <c r="BG44" s="554"/>
      <c r="BH44" s="648"/>
      <c r="BI44" s="651"/>
      <c r="BJ44" s="554"/>
      <c r="BK44" s="554"/>
      <c r="BL44" s="554"/>
      <c r="BM44" s="554"/>
      <c r="BN44" s="554"/>
      <c r="BO44" s="554"/>
      <c r="BP44" s="554"/>
      <c r="BQ44" s="554"/>
      <c r="BR44" s="218"/>
      <c r="BS44" s="218"/>
      <c r="BT44" s="218"/>
      <c r="BU44" s="163"/>
      <c r="BV44" s="67"/>
      <c r="BW44" s="67"/>
      <c r="BX44" s="67"/>
      <c r="BY44" s="67"/>
      <c r="BZ44" s="67"/>
      <c r="CA44" s="67"/>
      <c r="CB44" s="67"/>
      <c r="CC44" s="67"/>
      <c r="CD44" s="73"/>
    </row>
    <row r="45" spans="1:82" x14ac:dyDescent="0.25">
      <c r="A45" s="4"/>
      <c r="B45" s="61" t="s">
        <v>41</v>
      </c>
      <c r="C45" s="914">
        <v>7124478.8300000001</v>
      </c>
      <c r="D45" s="842">
        <v>7167408.2700000005</v>
      </c>
      <c r="E45" s="842">
        <v>4646332.62</v>
      </c>
      <c r="F45" s="842">
        <v>2536524.89</v>
      </c>
      <c r="G45" s="842">
        <v>1466674.02</v>
      </c>
      <c r="H45" s="842">
        <v>998906.25</v>
      </c>
      <c r="I45" s="842">
        <v>792978.68</v>
      </c>
      <c r="J45" s="842">
        <v>830676.7300000001</v>
      </c>
      <c r="K45" s="842">
        <v>1012731.8200000001</v>
      </c>
      <c r="L45" s="842">
        <v>2691603.78</v>
      </c>
      <c r="M45" s="842">
        <v>5442332.2400000002</v>
      </c>
      <c r="N45" s="838">
        <v>6693518.0399999991</v>
      </c>
      <c r="O45" s="915">
        <v>7656441.7799999993</v>
      </c>
      <c r="P45" s="916">
        <v>6218282.9299999997</v>
      </c>
      <c r="Q45" s="842">
        <v>4900617.33</v>
      </c>
      <c r="R45" s="842">
        <v>3454360.8299999996</v>
      </c>
      <c r="S45" s="842">
        <v>1382670.6800000002</v>
      </c>
      <c r="T45" s="844">
        <v>933088.56</v>
      </c>
      <c r="U45" s="838">
        <v>806780.48000000021</v>
      </c>
      <c r="V45" s="838">
        <v>843508.49</v>
      </c>
      <c r="W45" s="838">
        <v>1040361.72</v>
      </c>
      <c r="X45" s="917">
        <v>2193285.88</v>
      </c>
      <c r="Y45" s="92">
        <v>5062989.6399999987</v>
      </c>
      <c r="Z45" s="92">
        <v>7621077.9999999981</v>
      </c>
      <c r="AA45" s="844">
        <v>8676725</v>
      </c>
      <c r="AB45" s="844">
        <v>7341518.9399999995</v>
      </c>
      <c r="AC45" s="844">
        <v>4894350.040000001</v>
      </c>
      <c r="AD45" s="844">
        <v>3125494.84</v>
      </c>
      <c r="AE45" s="844">
        <v>1547810.44</v>
      </c>
      <c r="AF45" s="844">
        <v>1154413.9999999998</v>
      </c>
      <c r="AG45" s="844">
        <v>1005649.8899999999</v>
      </c>
      <c r="AH45" s="844">
        <v>1054072.51</v>
      </c>
      <c r="AI45" s="271">
        <v>1144996.0299999998</v>
      </c>
      <c r="AJ45" s="918">
        <v>2875942.43</v>
      </c>
      <c r="AK45" s="271">
        <v>5719613.1499999994</v>
      </c>
      <c r="AL45" s="271">
        <v>8056550.04</v>
      </c>
      <c r="AM45" s="271">
        <v>10392106.779999999</v>
      </c>
      <c r="AN45" s="271">
        <v>8496052.7700000014</v>
      </c>
      <c r="AO45" s="271">
        <v>6002953.8700000001</v>
      </c>
      <c r="AP45" s="271">
        <v>3873608.1</v>
      </c>
      <c r="AQ45" s="844">
        <v>1800437.2599999998</v>
      </c>
      <c r="AR45" s="271">
        <v>1435243.26</v>
      </c>
      <c r="AS45" s="271">
        <v>1232533.27</v>
      </c>
      <c r="AT45" s="271">
        <v>1267172.94</v>
      </c>
      <c r="AU45" s="271">
        <v>1884935.87</v>
      </c>
      <c r="AV45" s="271">
        <v>2936210.94</v>
      </c>
      <c r="AW45" s="272">
        <v>6933678.9099999992</v>
      </c>
      <c r="AX45" s="273">
        <v>10556894.209999999</v>
      </c>
      <c r="AY45" s="273">
        <v>9817862.6099999994</v>
      </c>
      <c r="AZ45" s="273">
        <v>8743824.4199999999</v>
      </c>
      <c r="BA45" s="273">
        <v>5917180.9700000007</v>
      </c>
      <c r="BB45" s="273">
        <v>3072213.8400000003</v>
      </c>
      <c r="BC45" s="273">
        <v>1610939.44</v>
      </c>
      <c r="BD45" s="273">
        <v>1196178.77</v>
      </c>
      <c r="BE45" s="273">
        <v>1008202.39</v>
      </c>
      <c r="BF45" s="273">
        <v>1014181.08</v>
      </c>
      <c r="BG45" s="273">
        <v>1228785.8699999999</v>
      </c>
      <c r="BH45" s="655">
        <v>2840128.8699999996</v>
      </c>
      <c r="BI45" s="272">
        <v>6274089.2100000009</v>
      </c>
      <c r="BJ45" s="273">
        <v>8453012.1400000006</v>
      </c>
      <c r="BK45" s="273">
        <v>9350936.3300000001</v>
      </c>
      <c r="BL45" s="273">
        <v>7909848.3300000001</v>
      </c>
      <c r="BM45" s="273">
        <v>7205653.7999999998</v>
      </c>
      <c r="BN45" s="273">
        <v>4343394.25</v>
      </c>
      <c r="BO45" s="273">
        <v>2394313.52</v>
      </c>
      <c r="BP45" s="273">
        <v>1979380.88</v>
      </c>
      <c r="BQ45" s="273">
        <v>2024987.73</v>
      </c>
      <c r="BR45" s="219">
        <v>1408649.18</v>
      </c>
      <c r="BS45" s="219"/>
      <c r="BT45" s="219"/>
      <c r="BU45" s="164">
        <f t="shared" ref="BU45:CD50" si="17">O45-C45</f>
        <v>531962.94999999925</v>
      </c>
      <c r="BV45" s="68">
        <f t="shared" si="17"/>
        <v>-949125.34000000078</v>
      </c>
      <c r="BW45" s="68">
        <f t="shared" si="17"/>
        <v>254284.70999999996</v>
      </c>
      <c r="BX45" s="68">
        <f t="shared" si="17"/>
        <v>917835.93999999948</v>
      </c>
      <c r="BY45" s="68">
        <f t="shared" si="17"/>
        <v>-84003.339999999851</v>
      </c>
      <c r="BZ45" s="68">
        <f t="shared" si="17"/>
        <v>-65817.689999999944</v>
      </c>
      <c r="CA45" s="68">
        <f t="shared" si="17"/>
        <v>13801.800000000163</v>
      </c>
      <c r="CB45" s="68">
        <f t="shared" si="17"/>
        <v>12831.759999999893</v>
      </c>
      <c r="CC45" s="68">
        <f t="shared" si="17"/>
        <v>27629.899999999907</v>
      </c>
      <c r="CD45" s="74">
        <f t="shared" si="17"/>
        <v>-498317.89999999991</v>
      </c>
    </row>
    <row r="46" spans="1:82" x14ac:dyDescent="0.25">
      <c r="A46" s="4"/>
      <c r="B46" s="61" t="s">
        <v>42</v>
      </c>
      <c r="C46" s="914">
        <v>1759582.31</v>
      </c>
      <c r="D46" s="842">
        <v>1710985.0600000003</v>
      </c>
      <c r="E46" s="842">
        <v>1262931.19</v>
      </c>
      <c r="F46" s="842">
        <v>698102.12</v>
      </c>
      <c r="G46" s="842">
        <v>478651.67000000004</v>
      </c>
      <c r="H46" s="842">
        <v>319384.89</v>
      </c>
      <c r="I46" s="842">
        <v>247313.64</v>
      </c>
      <c r="J46" s="842">
        <v>277400.86999999994</v>
      </c>
      <c r="K46" s="842">
        <v>323600.80999999994</v>
      </c>
      <c r="L46" s="842">
        <v>816231.24</v>
      </c>
      <c r="M46" s="842">
        <v>1612028.56</v>
      </c>
      <c r="N46" s="838">
        <v>1693082.2899999998</v>
      </c>
      <c r="O46" s="915">
        <v>1865412.28</v>
      </c>
      <c r="P46" s="916">
        <v>1596766.5899999999</v>
      </c>
      <c r="Q46" s="842">
        <v>1241947.1499999999</v>
      </c>
      <c r="R46" s="842">
        <v>988312.91999999993</v>
      </c>
      <c r="S46" s="842">
        <v>439435.00000000006</v>
      </c>
      <c r="T46" s="844">
        <v>285592.75999999995</v>
      </c>
      <c r="U46" s="838">
        <v>254813.08000000002</v>
      </c>
      <c r="V46" s="838">
        <v>260955.15999999997</v>
      </c>
      <c r="W46" s="838">
        <v>340569.56</v>
      </c>
      <c r="X46" s="917">
        <v>704515.50000000012</v>
      </c>
      <c r="Y46" s="92">
        <v>1626103.25</v>
      </c>
      <c r="Z46" s="92">
        <v>2382817.46</v>
      </c>
      <c r="AA46" s="844">
        <v>2861119</v>
      </c>
      <c r="AB46" s="844">
        <v>2155152.38</v>
      </c>
      <c r="AC46" s="844">
        <v>1576244.2499999998</v>
      </c>
      <c r="AD46" s="844">
        <v>1083965.3499999999</v>
      </c>
      <c r="AE46" s="844">
        <v>520804.73000000004</v>
      </c>
      <c r="AF46" s="844">
        <v>379364.41</v>
      </c>
      <c r="AG46" s="844">
        <v>361570.07999999996</v>
      </c>
      <c r="AH46" s="844">
        <v>352378.80000000005</v>
      </c>
      <c r="AI46" s="271">
        <v>305769.02999999997</v>
      </c>
      <c r="AJ46" s="918">
        <v>713687.5</v>
      </c>
      <c r="AK46" s="271">
        <v>1522709.3499999999</v>
      </c>
      <c r="AL46" s="271">
        <v>2218446.65</v>
      </c>
      <c r="AM46" s="271">
        <v>2992272.33</v>
      </c>
      <c r="AN46" s="271">
        <v>2515060.3200000003</v>
      </c>
      <c r="AO46" s="271">
        <v>1835923.9999999998</v>
      </c>
      <c r="AP46" s="271">
        <v>1160634.8199999998</v>
      </c>
      <c r="AQ46" s="844">
        <v>582683.77</v>
      </c>
      <c r="AR46" s="271">
        <v>452941.47</v>
      </c>
      <c r="AS46" s="271">
        <v>392292.07000000007</v>
      </c>
      <c r="AT46" s="271">
        <v>392228.68999999994</v>
      </c>
      <c r="AU46" s="271">
        <v>609677.12</v>
      </c>
      <c r="AV46" s="271">
        <v>895965.9</v>
      </c>
      <c r="AW46" s="272">
        <v>2208394.2500000005</v>
      </c>
      <c r="AX46" s="273">
        <v>3514329.1199999996</v>
      </c>
      <c r="AY46" s="273">
        <v>3125167.8500000006</v>
      </c>
      <c r="AZ46" s="273">
        <v>2898007.4</v>
      </c>
      <c r="BA46" s="273">
        <v>1932335.3400000003</v>
      </c>
      <c r="BB46" s="273">
        <v>1032344.7399999999</v>
      </c>
      <c r="BC46" s="273">
        <v>543894.27</v>
      </c>
      <c r="BD46" s="273">
        <v>413475.25</v>
      </c>
      <c r="BE46" s="273">
        <v>356448.97000000003</v>
      </c>
      <c r="BF46" s="273">
        <v>330603.23999999993</v>
      </c>
      <c r="BG46" s="273">
        <v>422138.49000000005</v>
      </c>
      <c r="BH46" s="655">
        <v>954681.84</v>
      </c>
      <c r="BI46" s="272">
        <v>2396977.17</v>
      </c>
      <c r="BJ46" s="273">
        <v>2793852.61</v>
      </c>
      <c r="BK46" s="273">
        <v>3535244.38</v>
      </c>
      <c r="BL46" s="273">
        <v>2687344.8899999997</v>
      </c>
      <c r="BM46" s="273">
        <v>2471447.54</v>
      </c>
      <c r="BN46" s="273">
        <v>1589371.15</v>
      </c>
      <c r="BO46" s="273">
        <v>670978.35</v>
      </c>
      <c r="BP46" s="273">
        <v>514649.68</v>
      </c>
      <c r="BQ46" s="273">
        <v>547709.88</v>
      </c>
      <c r="BR46" s="219">
        <v>418453.97</v>
      </c>
      <c r="BS46" s="219"/>
      <c r="BT46" s="219"/>
      <c r="BU46" s="164">
        <f t="shared" si="17"/>
        <v>105829.96999999997</v>
      </c>
      <c r="BV46" s="68">
        <f t="shared" si="17"/>
        <v>-114218.47000000044</v>
      </c>
      <c r="BW46" s="68">
        <f t="shared" si="17"/>
        <v>-20984.040000000037</v>
      </c>
      <c r="BX46" s="68">
        <f t="shared" si="17"/>
        <v>290210.79999999993</v>
      </c>
      <c r="BY46" s="68">
        <f t="shared" si="17"/>
        <v>-39216.669999999984</v>
      </c>
      <c r="BZ46" s="68">
        <f t="shared" si="17"/>
        <v>-33792.130000000063</v>
      </c>
      <c r="CA46" s="68">
        <f t="shared" si="17"/>
        <v>7499.4400000000023</v>
      </c>
      <c r="CB46" s="68">
        <f t="shared" si="17"/>
        <v>-16445.709999999963</v>
      </c>
      <c r="CC46" s="68">
        <f t="shared" si="17"/>
        <v>16968.750000000058</v>
      </c>
      <c r="CD46" s="74">
        <f t="shared" si="17"/>
        <v>-111715.73999999987</v>
      </c>
    </row>
    <row r="47" spans="1:82" x14ac:dyDescent="0.25">
      <c r="A47" s="4"/>
      <c r="B47" s="61" t="s">
        <v>57</v>
      </c>
      <c r="C47" s="914">
        <v>2670086.2599999998</v>
      </c>
      <c r="D47" s="842">
        <v>2655949.5699999998</v>
      </c>
      <c r="E47" s="842">
        <v>1662726.2900000003</v>
      </c>
      <c r="F47" s="842">
        <v>808267.33999999985</v>
      </c>
      <c r="G47" s="842">
        <v>610106.21000000008</v>
      </c>
      <c r="H47" s="842">
        <v>542384.57999999996</v>
      </c>
      <c r="I47" s="842">
        <v>337539.06999999995</v>
      </c>
      <c r="J47" s="842">
        <v>348599.6</v>
      </c>
      <c r="K47" s="842">
        <v>505697.95999999985</v>
      </c>
      <c r="L47" s="842">
        <v>1852030.5699999998</v>
      </c>
      <c r="M47" s="842">
        <v>2333021.2800000003</v>
      </c>
      <c r="N47" s="838">
        <v>2673753.4300000002</v>
      </c>
      <c r="O47" s="915">
        <v>3871366.1999999997</v>
      </c>
      <c r="P47" s="916">
        <v>3850459.5599999996</v>
      </c>
      <c r="Q47" s="842">
        <v>2569868.2399999998</v>
      </c>
      <c r="R47" s="842">
        <v>1264401.4899999998</v>
      </c>
      <c r="S47" s="842">
        <v>598273.27</v>
      </c>
      <c r="T47" s="844">
        <v>566064.24000000011</v>
      </c>
      <c r="U47" s="838">
        <v>470269.94999999995</v>
      </c>
      <c r="V47" s="838">
        <v>446144.74</v>
      </c>
      <c r="W47" s="838">
        <v>495843.42</v>
      </c>
      <c r="X47" s="917">
        <v>1547022.9200000002</v>
      </c>
      <c r="Y47" s="92">
        <v>3626972.2800000007</v>
      </c>
      <c r="Z47" s="92">
        <v>3934126.0399999991</v>
      </c>
      <c r="AA47" s="844">
        <v>3848379</v>
      </c>
      <c r="AB47" s="844">
        <v>2707184.1300000004</v>
      </c>
      <c r="AC47" s="844">
        <v>2081175.4399999995</v>
      </c>
      <c r="AD47" s="844">
        <v>963036.60999999987</v>
      </c>
      <c r="AE47" s="844">
        <v>467085.65999999992</v>
      </c>
      <c r="AF47" s="844">
        <v>458948.35</v>
      </c>
      <c r="AG47" s="844">
        <v>723594.26000000013</v>
      </c>
      <c r="AH47" s="844">
        <v>626766.01</v>
      </c>
      <c r="AI47" s="271">
        <v>1123896.7200000002</v>
      </c>
      <c r="AJ47" s="918">
        <v>2819789.8499999996</v>
      </c>
      <c r="AK47" s="271">
        <v>4697283.1999999993</v>
      </c>
      <c r="AL47" s="271">
        <v>5383594.5999999996</v>
      </c>
      <c r="AM47" s="271">
        <v>5541367.7000000002</v>
      </c>
      <c r="AN47" s="271">
        <v>2895385.51</v>
      </c>
      <c r="AO47" s="271">
        <v>2776348.4300000006</v>
      </c>
      <c r="AP47" s="271">
        <v>1380222.14</v>
      </c>
      <c r="AQ47" s="844">
        <v>1006246.6299999998</v>
      </c>
      <c r="AR47" s="271">
        <v>905227.56000000017</v>
      </c>
      <c r="AS47" s="271">
        <v>956376.24</v>
      </c>
      <c r="AT47" s="271">
        <v>865411.39</v>
      </c>
      <c r="AU47" s="271">
        <v>1225357.42</v>
      </c>
      <c r="AV47" s="271">
        <v>1654358.85</v>
      </c>
      <c r="AW47" s="272">
        <v>2975390.28</v>
      </c>
      <c r="AX47" s="273">
        <v>4369342.67</v>
      </c>
      <c r="AY47" s="273">
        <v>4334071.1399999997</v>
      </c>
      <c r="AZ47" s="273">
        <v>3807176.71</v>
      </c>
      <c r="BA47" s="273">
        <v>2870404.59</v>
      </c>
      <c r="BB47" s="273">
        <v>2000838.08</v>
      </c>
      <c r="BC47" s="273">
        <v>726216.09000000008</v>
      </c>
      <c r="BD47" s="273">
        <v>697326.67</v>
      </c>
      <c r="BE47" s="273">
        <v>426689.39</v>
      </c>
      <c r="BF47" s="273">
        <v>695948.63</v>
      </c>
      <c r="BG47" s="273">
        <v>855765.5</v>
      </c>
      <c r="BH47" s="655">
        <v>2531812.38</v>
      </c>
      <c r="BI47" s="272">
        <v>3413400.79</v>
      </c>
      <c r="BJ47" s="273">
        <v>5000610.76</v>
      </c>
      <c r="BK47" s="273">
        <v>4338301.3100000005</v>
      </c>
      <c r="BL47" s="273">
        <v>3448638.8100000005</v>
      </c>
      <c r="BM47" s="273">
        <v>3329613.73</v>
      </c>
      <c r="BN47" s="273">
        <v>996710.63</v>
      </c>
      <c r="BO47" s="273">
        <v>410794.65</v>
      </c>
      <c r="BP47" s="273">
        <v>357326.91</v>
      </c>
      <c r="BQ47" s="273">
        <v>368547.63</v>
      </c>
      <c r="BR47" s="219">
        <v>1777132.62</v>
      </c>
      <c r="BS47" s="219"/>
      <c r="BT47" s="219"/>
      <c r="BU47" s="164">
        <f t="shared" si="17"/>
        <v>1201279.94</v>
      </c>
      <c r="BV47" s="68">
        <f t="shared" si="17"/>
        <v>1194509.9899999998</v>
      </c>
      <c r="BW47" s="68">
        <f t="shared" si="17"/>
        <v>907141.94999999949</v>
      </c>
      <c r="BX47" s="68">
        <f t="shared" si="17"/>
        <v>456134.14999999991</v>
      </c>
      <c r="BY47" s="68">
        <f t="shared" si="17"/>
        <v>-11832.940000000061</v>
      </c>
      <c r="BZ47" s="68">
        <f t="shared" si="17"/>
        <v>23679.660000000149</v>
      </c>
      <c r="CA47" s="68">
        <f t="shared" si="17"/>
        <v>132730.88</v>
      </c>
      <c r="CB47" s="68">
        <f t="shared" si="17"/>
        <v>97545.140000000014</v>
      </c>
      <c r="CC47" s="68">
        <f t="shared" si="17"/>
        <v>-9854.5399999998626</v>
      </c>
      <c r="CD47" s="74">
        <f t="shared" si="17"/>
        <v>-305007.64999999967</v>
      </c>
    </row>
    <row r="48" spans="1:82" x14ac:dyDescent="0.25">
      <c r="A48" s="4"/>
      <c r="B48" s="61" t="s">
        <v>61</v>
      </c>
      <c r="C48" s="914"/>
      <c r="D48" s="842"/>
      <c r="E48" s="842"/>
      <c r="F48" s="842"/>
      <c r="G48" s="842"/>
      <c r="H48" s="842"/>
      <c r="I48" s="842"/>
      <c r="J48" s="842"/>
      <c r="K48" s="842"/>
      <c r="L48" s="842"/>
      <c r="M48" s="842"/>
      <c r="N48" s="838"/>
      <c r="O48" s="915"/>
      <c r="P48" s="842"/>
      <c r="Q48" s="842"/>
      <c r="R48" s="842"/>
      <c r="S48" s="842"/>
      <c r="T48" s="844"/>
      <c r="U48" s="838"/>
      <c r="V48" s="838"/>
      <c r="W48" s="838"/>
      <c r="X48" s="917"/>
      <c r="Y48" s="92"/>
      <c r="Z48" s="92"/>
      <c r="AA48" s="844"/>
      <c r="AB48" s="844"/>
      <c r="AC48" s="844"/>
      <c r="AD48" s="844"/>
      <c r="AE48" s="844"/>
      <c r="AF48" s="844"/>
      <c r="AG48" s="844"/>
      <c r="AH48" s="844"/>
      <c r="AI48" s="271"/>
      <c r="AJ48" s="918"/>
      <c r="AK48" s="271"/>
      <c r="AL48" s="271"/>
      <c r="AM48" s="271"/>
      <c r="AN48" s="271"/>
      <c r="AO48" s="271"/>
      <c r="AP48" s="271"/>
      <c r="AQ48" s="844"/>
      <c r="AR48" s="271"/>
      <c r="AS48" s="271"/>
      <c r="AT48" s="271"/>
      <c r="AU48" s="271"/>
      <c r="AV48" s="271"/>
      <c r="AW48" s="272"/>
      <c r="AX48" s="273"/>
      <c r="AY48" s="273"/>
      <c r="AZ48" s="273"/>
      <c r="BA48" s="273"/>
      <c r="BB48" s="273"/>
      <c r="BC48" s="273"/>
      <c r="BD48" s="273"/>
      <c r="BE48" s="273"/>
      <c r="BF48" s="273"/>
      <c r="BG48" s="273"/>
      <c r="BH48" s="655"/>
      <c r="BI48" s="272"/>
      <c r="BJ48" s="273"/>
      <c r="BK48" s="273"/>
      <c r="BL48" s="273"/>
      <c r="BM48" s="273"/>
      <c r="BN48" s="273">
        <v>2827956.67</v>
      </c>
      <c r="BO48" s="273">
        <v>426725.7</v>
      </c>
      <c r="BP48" s="273">
        <v>394627.23</v>
      </c>
      <c r="BQ48" s="273">
        <v>343141.89</v>
      </c>
      <c r="BR48" s="219">
        <v>333688.42</v>
      </c>
      <c r="BS48" s="219"/>
      <c r="BT48" s="219"/>
      <c r="BU48" s="164">
        <f t="shared" si="17"/>
        <v>0</v>
      </c>
      <c r="BV48" s="68">
        <f t="shared" si="17"/>
        <v>0</v>
      </c>
      <c r="BW48" s="68">
        <f t="shared" si="17"/>
        <v>0</v>
      </c>
      <c r="BX48" s="68">
        <f t="shared" si="17"/>
        <v>0</v>
      </c>
      <c r="BY48" s="68">
        <f t="shared" si="17"/>
        <v>0</v>
      </c>
      <c r="BZ48" s="68">
        <f t="shared" si="17"/>
        <v>0</v>
      </c>
      <c r="CA48" s="68">
        <f t="shared" si="17"/>
        <v>0</v>
      </c>
      <c r="CB48" s="68">
        <f t="shared" si="17"/>
        <v>0</v>
      </c>
      <c r="CC48" s="68">
        <f t="shared" si="17"/>
        <v>0</v>
      </c>
      <c r="CD48" s="74">
        <f t="shared" si="17"/>
        <v>0</v>
      </c>
    </row>
    <row r="49" spans="1:82" x14ac:dyDescent="0.25">
      <c r="A49" s="4"/>
      <c r="B49" s="61" t="s">
        <v>62</v>
      </c>
      <c r="C49" s="914"/>
      <c r="D49" s="842"/>
      <c r="E49" s="842"/>
      <c r="F49" s="842"/>
      <c r="G49" s="842"/>
      <c r="H49" s="842"/>
      <c r="I49" s="842"/>
      <c r="J49" s="842"/>
      <c r="K49" s="842"/>
      <c r="L49" s="842"/>
      <c r="M49" s="842"/>
      <c r="N49" s="838"/>
      <c r="O49" s="915"/>
      <c r="P49" s="842"/>
      <c r="Q49" s="842"/>
      <c r="R49" s="842"/>
      <c r="S49" s="842"/>
      <c r="T49" s="844"/>
      <c r="U49" s="838"/>
      <c r="V49" s="838"/>
      <c r="W49" s="838"/>
      <c r="X49" s="917"/>
      <c r="Y49" s="92"/>
      <c r="Z49" s="92"/>
      <c r="AA49" s="844"/>
      <c r="AB49" s="844"/>
      <c r="AC49" s="844"/>
      <c r="AD49" s="844"/>
      <c r="AE49" s="844"/>
      <c r="AF49" s="844"/>
      <c r="AG49" s="844"/>
      <c r="AH49" s="844"/>
      <c r="AI49" s="271"/>
      <c r="AJ49" s="918"/>
      <c r="AK49" s="271"/>
      <c r="AL49" s="271"/>
      <c r="AM49" s="271"/>
      <c r="AN49" s="271"/>
      <c r="AO49" s="271"/>
      <c r="AP49" s="271"/>
      <c r="AQ49" s="844"/>
      <c r="AR49" s="271"/>
      <c r="AS49" s="271"/>
      <c r="AT49" s="271"/>
      <c r="AU49" s="271"/>
      <c r="AV49" s="271"/>
      <c r="AW49" s="272"/>
      <c r="AX49" s="273"/>
      <c r="AY49" s="273"/>
      <c r="AZ49" s="273"/>
      <c r="BA49" s="273"/>
      <c r="BB49" s="273"/>
      <c r="BC49" s="273"/>
      <c r="BD49" s="273"/>
      <c r="BE49" s="273"/>
      <c r="BF49" s="273"/>
      <c r="BG49" s="273"/>
      <c r="BH49" s="655"/>
      <c r="BI49" s="272"/>
      <c r="BJ49" s="273"/>
      <c r="BK49" s="273"/>
      <c r="BL49" s="273"/>
      <c r="BM49" s="273"/>
      <c r="BN49" s="273">
        <v>314198.73</v>
      </c>
      <c r="BO49" s="273">
        <v>240260.74</v>
      </c>
      <c r="BP49" s="273">
        <v>140933.04999999999</v>
      </c>
      <c r="BQ49" s="273">
        <v>282370.03999999998</v>
      </c>
      <c r="BR49" s="219">
        <v>345143.29</v>
      </c>
      <c r="BS49" s="219"/>
      <c r="BT49" s="219"/>
      <c r="BU49" s="164">
        <f t="shared" si="17"/>
        <v>0</v>
      </c>
      <c r="BV49" s="68">
        <f t="shared" si="17"/>
        <v>0</v>
      </c>
      <c r="BW49" s="68">
        <f t="shared" si="17"/>
        <v>0</v>
      </c>
      <c r="BX49" s="68">
        <f t="shared" si="17"/>
        <v>0</v>
      </c>
      <c r="BY49" s="68">
        <f t="shared" si="17"/>
        <v>0</v>
      </c>
      <c r="BZ49" s="68">
        <f t="shared" si="17"/>
        <v>0</v>
      </c>
      <c r="CA49" s="68">
        <f t="shared" si="17"/>
        <v>0</v>
      </c>
      <c r="CB49" s="68">
        <f t="shared" si="17"/>
        <v>0</v>
      </c>
      <c r="CC49" s="68">
        <f t="shared" si="17"/>
        <v>0</v>
      </c>
      <c r="CD49" s="74">
        <f t="shared" si="17"/>
        <v>0</v>
      </c>
    </row>
    <row r="50" spans="1:82" x14ac:dyDescent="0.25">
      <c r="A50" s="4"/>
      <c r="B50" s="61" t="s">
        <v>46</v>
      </c>
      <c r="C50" s="914">
        <v>11554147.4</v>
      </c>
      <c r="D50" s="842">
        <v>11534342.9</v>
      </c>
      <c r="E50" s="842">
        <v>7571990.1000000006</v>
      </c>
      <c r="F50" s="842">
        <v>4042894.35</v>
      </c>
      <c r="G50" s="842">
        <v>2555431.9</v>
      </c>
      <c r="H50" s="842">
        <v>1860675.7200000002</v>
      </c>
      <c r="I50" s="842">
        <v>1377831.3900000001</v>
      </c>
      <c r="J50" s="842">
        <v>1456677.2000000002</v>
      </c>
      <c r="K50" s="842">
        <v>1842030.5899999999</v>
      </c>
      <c r="L50" s="842">
        <v>5359865.59</v>
      </c>
      <c r="M50" s="842">
        <v>9387382.0800000019</v>
      </c>
      <c r="N50" s="838">
        <v>11060353.76</v>
      </c>
      <c r="O50" s="915">
        <v>13393220.259999998</v>
      </c>
      <c r="P50" s="842">
        <v>11665509.079999998</v>
      </c>
      <c r="Q50" s="842">
        <v>8712432.7200000007</v>
      </c>
      <c r="R50" s="842">
        <v>5707075.2400000002</v>
      </c>
      <c r="S50" s="842">
        <v>2420378.9500000002</v>
      </c>
      <c r="T50" s="844">
        <f>SUM(T45:T49)</f>
        <v>1784745.56</v>
      </c>
      <c r="U50" s="838">
        <v>1531863.5100000002</v>
      </c>
      <c r="V50" s="838">
        <v>1550608.39</v>
      </c>
      <c r="W50" s="838">
        <v>1876774.7</v>
      </c>
      <c r="X50" s="917">
        <v>4444824.3</v>
      </c>
      <c r="Y50" s="92">
        <v>10316065.17</v>
      </c>
      <c r="Z50" s="92">
        <v>13938021.499999996</v>
      </c>
      <c r="AA50" s="844">
        <f>SUM(AA45:AA49)</f>
        <v>15386223</v>
      </c>
      <c r="AB50" s="844">
        <v>12203855.450000001</v>
      </c>
      <c r="AC50" s="844">
        <v>8551769.7300000004</v>
      </c>
      <c r="AD50" s="844">
        <f>SUM(AD45:AD49)</f>
        <v>5172496.7999999989</v>
      </c>
      <c r="AE50" s="844">
        <v>2535700.83</v>
      </c>
      <c r="AF50" s="844">
        <f>SUM(AF45:AF49)</f>
        <v>1992726.7599999998</v>
      </c>
      <c r="AG50" s="844">
        <v>2090814.23</v>
      </c>
      <c r="AH50" s="844">
        <v>2033217.32</v>
      </c>
      <c r="AI50" s="271">
        <f t="shared" ref="AI50" si="18">SUM(AI45:AI49)</f>
        <v>2574661.7800000003</v>
      </c>
      <c r="AJ50" s="918">
        <v>6409419.7799999993</v>
      </c>
      <c r="AK50" s="271">
        <v>11939605.699999999</v>
      </c>
      <c r="AL50" s="271">
        <v>15658591.289999999</v>
      </c>
      <c r="AM50" s="271">
        <v>18925746.809999999</v>
      </c>
      <c r="AN50" s="271">
        <v>13906498.600000001</v>
      </c>
      <c r="AO50" s="271">
        <v>10615226.300000001</v>
      </c>
      <c r="AP50" s="271">
        <v>6414465.0599999996</v>
      </c>
      <c r="AQ50" s="844">
        <f t="shared" ref="AQ50" si="19">SUM(AQ45:AQ49)</f>
        <v>3389367.6599999997</v>
      </c>
      <c r="AR50" s="271">
        <v>2793412.29</v>
      </c>
      <c r="AS50" s="271">
        <v>2581201.58</v>
      </c>
      <c r="AT50" s="271">
        <v>2524813.02</v>
      </c>
      <c r="AU50" s="271">
        <v>3719970.41</v>
      </c>
      <c r="AV50" s="271">
        <v>5486535.6899999995</v>
      </c>
      <c r="AW50" s="272">
        <v>12117463.439999999</v>
      </c>
      <c r="AX50" s="273">
        <v>18440566</v>
      </c>
      <c r="AY50" s="273">
        <v>17277101.600000001</v>
      </c>
      <c r="AZ50" s="273">
        <v>15449008.530000001</v>
      </c>
      <c r="BA50" s="273">
        <v>10719920.9</v>
      </c>
      <c r="BB50" s="273">
        <v>6105396.6600000001</v>
      </c>
      <c r="BC50" s="273">
        <v>2881049.8</v>
      </c>
      <c r="BD50" s="273">
        <v>2306980.69</v>
      </c>
      <c r="BE50" s="273">
        <v>1791340.75</v>
      </c>
      <c r="BF50" s="273">
        <v>2040732.9499999997</v>
      </c>
      <c r="BG50" s="273">
        <v>2506689.86</v>
      </c>
      <c r="BH50" s="655">
        <v>6326623.0899999999</v>
      </c>
      <c r="BI50" s="272">
        <v>12084467.170000002</v>
      </c>
      <c r="BJ50" s="273">
        <v>16247475.51</v>
      </c>
      <c r="BK50" s="273">
        <v>17224482.020000003</v>
      </c>
      <c r="BL50" s="273">
        <v>14045832.029999999</v>
      </c>
      <c r="BM50" s="273">
        <v>13006715.07</v>
      </c>
      <c r="BN50" s="273">
        <v>10071631.43</v>
      </c>
      <c r="BO50" s="273">
        <v>4143072.96</v>
      </c>
      <c r="BP50" s="273">
        <v>3386917.75</v>
      </c>
      <c r="BQ50" s="273">
        <v>3566757.17</v>
      </c>
      <c r="BR50" s="219">
        <v>4283067.4799999995</v>
      </c>
      <c r="BS50" s="219"/>
      <c r="BT50" s="219"/>
      <c r="BU50" s="164">
        <f t="shared" si="17"/>
        <v>1839072.8599999975</v>
      </c>
      <c r="BV50" s="68">
        <f t="shared" si="17"/>
        <v>131166.17999999784</v>
      </c>
      <c r="BW50" s="68">
        <f t="shared" si="17"/>
        <v>1140442.6200000001</v>
      </c>
      <c r="BX50" s="68">
        <f t="shared" si="17"/>
        <v>1664180.8900000001</v>
      </c>
      <c r="BY50" s="68">
        <f t="shared" si="17"/>
        <v>-135052.94999999972</v>
      </c>
      <c r="BZ50" s="68">
        <f t="shared" si="17"/>
        <v>-75930.160000000149</v>
      </c>
      <c r="CA50" s="68">
        <f t="shared" si="17"/>
        <v>154032.12000000011</v>
      </c>
      <c r="CB50" s="68">
        <f t="shared" si="17"/>
        <v>93931.189999999711</v>
      </c>
      <c r="CC50" s="68">
        <f t="shared" si="17"/>
        <v>34744.110000000102</v>
      </c>
      <c r="CD50" s="74">
        <f t="shared" si="17"/>
        <v>-915041.29</v>
      </c>
    </row>
    <row r="51" spans="1:82" x14ac:dyDescent="0.25">
      <c r="A51" s="4">
        <v>7</v>
      </c>
      <c r="B51" s="79" t="s">
        <v>34</v>
      </c>
      <c r="C51" s="914"/>
      <c r="D51" s="842"/>
      <c r="E51" s="842"/>
      <c r="F51" s="842"/>
      <c r="G51" s="842"/>
      <c r="H51" s="842"/>
      <c r="I51" s="842"/>
      <c r="J51" s="842"/>
      <c r="K51" s="842"/>
      <c r="L51" s="842"/>
      <c r="M51" s="842"/>
      <c r="N51" s="838"/>
      <c r="O51" s="915"/>
      <c r="P51" s="842"/>
      <c r="Q51" s="842"/>
      <c r="R51" s="842"/>
      <c r="S51" s="842"/>
      <c r="T51" s="844"/>
      <c r="U51" s="838"/>
      <c r="V51" s="838"/>
      <c r="W51" s="838"/>
      <c r="X51" s="917"/>
      <c r="Y51" s="92"/>
      <c r="Z51" s="92"/>
      <c r="AA51" s="844"/>
      <c r="AB51" s="844"/>
      <c r="AC51" s="844"/>
      <c r="AD51" s="844"/>
      <c r="AE51" s="844"/>
      <c r="AF51" s="844"/>
      <c r="AG51" s="844"/>
      <c r="AH51" s="844"/>
      <c r="AI51" s="271"/>
      <c r="AJ51" s="918"/>
      <c r="AK51" s="271"/>
      <c r="AL51" s="271"/>
      <c r="AM51" s="271"/>
      <c r="AN51" s="271"/>
      <c r="AO51" s="271"/>
      <c r="AP51" s="271"/>
      <c r="AQ51" s="844"/>
      <c r="AR51" s="271"/>
      <c r="AS51" s="271"/>
      <c r="AT51" s="271"/>
      <c r="AU51" s="271"/>
      <c r="AV51" s="271"/>
      <c r="AW51" s="272"/>
      <c r="AX51" s="273"/>
      <c r="AY51" s="273"/>
      <c r="AZ51" s="273"/>
      <c r="BA51" s="273"/>
      <c r="BB51" s="273"/>
      <c r="BC51" s="273"/>
      <c r="BD51" s="273"/>
      <c r="BE51" s="273"/>
      <c r="BF51" s="273"/>
      <c r="BG51" s="273"/>
      <c r="BH51" s="655"/>
      <c r="BI51" s="272"/>
      <c r="BJ51" s="273"/>
      <c r="BK51" s="273"/>
      <c r="BL51" s="273"/>
      <c r="BM51" s="273"/>
      <c r="BN51" s="273"/>
      <c r="BO51" s="273"/>
      <c r="BP51" s="273"/>
      <c r="BQ51" s="273"/>
      <c r="BR51" s="219"/>
      <c r="BS51" s="219"/>
      <c r="BT51" s="219"/>
      <c r="BU51" s="164"/>
      <c r="BV51" s="68"/>
      <c r="BW51" s="68"/>
      <c r="BX51" s="68"/>
      <c r="BY51" s="68"/>
      <c r="BZ51" s="68"/>
      <c r="CA51" s="68"/>
      <c r="CB51" s="68"/>
      <c r="CC51" s="68"/>
      <c r="CD51" s="74"/>
    </row>
    <row r="52" spans="1:82" x14ac:dyDescent="0.25">
      <c r="A52" s="4"/>
      <c r="B52" s="61" t="s">
        <v>41</v>
      </c>
      <c r="C52" s="914">
        <v>3331882.05</v>
      </c>
      <c r="D52" s="842">
        <v>3928323.62</v>
      </c>
      <c r="E52" s="842">
        <v>4336742.25</v>
      </c>
      <c r="F52" s="842">
        <v>2944811.6</v>
      </c>
      <c r="G52" s="842">
        <v>1645014.91</v>
      </c>
      <c r="H52" s="842">
        <v>963044.94</v>
      </c>
      <c r="I52" s="842">
        <v>645953.71</v>
      </c>
      <c r="J52" s="842">
        <v>508779.55000000005</v>
      </c>
      <c r="K52" s="842">
        <v>487594.67000000004</v>
      </c>
      <c r="L52" s="842">
        <v>645939.22</v>
      </c>
      <c r="M52" s="842">
        <v>1403906.9800000002</v>
      </c>
      <c r="N52" s="838">
        <v>3000520.44</v>
      </c>
      <c r="O52" s="915">
        <v>4068483.0700000008</v>
      </c>
      <c r="P52" s="916">
        <v>4764287.580000001</v>
      </c>
      <c r="Q52" s="842">
        <v>4135036.1899999995</v>
      </c>
      <c r="R52" s="842">
        <v>3445996.3699999996</v>
      </c>
      <c r="S52" s="842">
        <v>2505406.94</v>
      </c>
      <c r="T52" s="844">
        <v>1007611.6799999999</v>
      </c>
      <c r="U52" s="838">
        <v>661189.94000000006</v>
      </c>
      <c r="V52" s="838">
        <v>574382.23</v>
      </c>
      <c r="W52" s="838">
        <v>583429.26</v>
      </c>
      <c r="X52" s="917">
        <v>710023.75000000012</v>
      </c>
      <c r="Y52" s="92">
        <v>1389852.1900000002</v>
      </c>
      <c r="Z52" s="92">
        <v>3456815.9899999998</v>
      </c>
      <c r="AA52" s="844">
        <v>4844166</v>
      </c>
      <c r="AB52" s="844">
        <v>5607442.9500000011</v>
      </c>
      <c r="AC52" s="844">
        <v>4926037.8900000006</v>
      </c>
      <c r="AD52" s="844">
        <v>3510523.6200000006</v>
      </c>
      <c r="AE52" s="844">
        <v>2236579.8400000003</v>
      </c>
      <c r="AF52" s="844">
        <v>1087986.67</v>
      </c>
      <c r="AG52" s="844">
        <v>755843.4</v>
      </c>
      <c r="AH52" s="844">
        <v>669189.55000000005</v>
      </c>
      <c r="AI52" s="271">
        <v>686406.83</v>
      </c>
      <c r="AJ52" s="918">
        <v>740930.73999999987</v>
      </c>
      <c r="AK52" s="271">
        <v>1674630.6700000002</v>
      </c>
      <c r="AL52" s="271">
        <v>3514538.0700000003</v>
      </c>
      <c r="AM52" s="271">
        <v>4838082.24</v>
      </c>
      <c r="AN52" s="271">
        <v>6657007.0300000003</v>
      </c>
      <c r="AO52" s="271">
        <v>5956106.3799999999</v>
      </c>
      <c r="AP52" s="271">
        <v>4170955.7199999997</v>
      </c>
      <c r="AQ52" s="844">
        <v>2376462.0700000003</v>
      </c>
      <c r="AR52" s="271">
        <v>1190958.04</v>
      </c>
      <c r="AS52" s="271">
        <v>949362.46</v>
      </c>
      <c r="AT52" s="271">
        <v>787951.05</v>
      </c>
      <c r="AU52" s="271">
        <v>761642.52</v>
      </c>
      <c r="AV52" s="271">
        <v>1187504.43</v>
      </c>
      <c r="AW52" s="272">
        <v>1823694.03</v>
      </c>
      <c r="AX52" s="273">
        <v>4405304</v>
      </c>
      <c r="AY52" s="273">
        <v>6728504.8300000001</v>
      </c>
      <c r="AZ52" s="273">
        <v>6143556.9399999995</v>
      </c>
      <c r="BA52" s="273">
        <v>5290343.05</v>
      </c>
      <c r="BB52" s="273">
        <v>3663029.8300000005</v>
      </c>
      <c r="BC52" s="273">
        <v>1942801.9100000001</v>
      </c>
      <c r="BD52" s="273">
        <v>1079700.5099999998</v>
      </c>
      <c r="BE52" s="273">
        <v>789635.9</v>
      </c>
      <c r="BF52" s="273">
        <v>683508.86999999988</v>
      </c>
      <c r="BG52" s="273">
        <v>658665.77</v>
      </c>
      <c r="BH52" s="655">
        <v>810370.32000000007</v>
      </c>
      <c r="BI52" s="272">
        <v>1668726.13</v>
      </c>
      <c r="BJ52" s="273">
        <v>3925756.08</v>
      </c>
      <c r="BK52" s="273">
        <v>4960973.6900000004</v>
      </c>
      <c r="BL52" s="273">
        <v>5097733.55</v>
      </c>
      <c r="BM52" s="273">
        <v>5359057.33</v>
      </c>
      <c r="BN52" s="273">
        <v>4613713.78</v>
      </c>
      <c r="BO52" s="273">
        <v>2681859.79</v>
      </c>
      <c r="BP52" s="273">
        <v>1768275.59</v>
      </c>
      <c r="BQ52" s="273">
        <v>1445198.21</v>
      </c>
      <c r="BR52" s="219">
        <v>1426366.61</v>
      </c>
      <c r="BS52" s="219"/>
      <c r="BT52" s="219"/>
      <c r="BU52" s="164">
        <f t="shared" ref="BU52:CD57" si="20">O52-C52</f>
        <v>736601.02000000095</v>
      </c>
      <c r="BV52" s="68">
        <f t="shared" si="20"/>
        <v>835963.96000000089</v>
      </c>
      <c r="BW52" s="68">
        <f t="shared" si="20"/>
        <v>-201706.06000000052</v>
      </c>
      <c r="BX52" s="68">
        <f t="shared" si="20"/>
        <v>501184.76999999955</v>
      </c>
      <c r="BY52" s="68">
        <f t="shared" si="20"/>
        <v>860392.03</v>
      </c>
      <c r="BZ52" s="68">
        <f t="shared" si="20"/>
        <v>44566.739999999991</v>
      </c>
      <c r="CA52" s="68">
        <f t="shared" si="20"/>
        <v>15236.230000000098</v>
      </c>
      <c r="CB52" s="68">
        <f t="shared" si="20"/>
        <v>65602.679999999935</v>
      </c>
      <c r="CC52" s="68">
        <f t="shared" si="20"/>
        <v>95834.589999999967</v>
      </c>
      <c r="CD52" s="74">
        <f t="shared" si="20"/>
        <v>64084.530000000144</v>
      </c>
    </row>
    <row r="53" spans="1:82" x14ac:dyDescent="0.25">
      <c r="A53" s="4"/>
      <c r="B53" s="61" t="s">
        <v>42</v>
      </c>
      <c r="C53" s="914">
        <v>1344954.74</v>
      </c>
      <c r="D53" s="842">
        <v>1387153.41</v>
      </c>
      <c r="E53" s="842">
        <v>1450450.95</v>
      </c>
      <c r="F53" s="842">
        <v>974768.39999999991</v>
      </c>
      <c r="G53" s="842">
        <v>617053.75999999989</v>
      </c>
      <c r="H53" s="842">
        <v>420313.64</v>
      </c>
      <c r="I53" s="842">
        <v>280177.12999999995</v>
      </c>
      <c r="J53" s="842">
        <v>220937.54999999996</v>
      </c>
      <c r="K53" s="842">
        <v>244504.26999999996</v>
      </c>
      <c r="L53" s="842">
        <v>276835.46999999997</v>
      </c>
      <c r="M53" s="842">
        <v>603468.3600000001</v>
      </c>
      <c r="N53" s="838">
        <v>1227866.3299999998</v>
      </c>
      <c r="O53" s="915">
        <v>1419518.6199999999</v>
      </c>
      <c r="P53" s="916">
        <v>1524725.7800000003</v>
      </c>
      <c r="Q53" s="842">
        <v>1240322.31</v>
      </c>
      <c r="R53" s="842">
        <v>1071540.8</v>
      </c>
      <c r="S53" s="842">
        <v>915589.25999999989</v>
      </c>
      <c r="T53" s="844">
        <v>389888.62000000005</v>
      </c>
      <c r="U53" s="838">
        <v>256887.21999999997</v>
      </c>
      <c r="V53" s="838">
        <v>229956.25000000003</v>
      </c>
      <c r="W53" s="838">
        <v>227340.27999999997</v>
      </c>
      <c r="X53" s="917">
        <v>296414.86</v>
      </c>
      <c r="Y53" s="92">
        <v>577940.2300000001</v>
      </c>
      <c r="Z53" s="92">
        <v>1376206.7</v>
      </c>
      <c r="AA53" s="844">
        <v>2019680</v>
      </c>
      <c r="AB53" s="844">
        <v>2057207.3100000003</v>
      </c>
      <c r="AC53" s="844">
        <v>1870153.3699999999</v>
      </c>
      <c r="AD53" s="844">
        <v>1426396.09</v>
      </c>
      <c r="AE53" s="844">
        <v>932199.51999999979</v>
      </c>
      <c r="AF53" s="844">
        <v>465687.7300000001</v>
      </c>
      <c r="AG53" s="844">
        <v>338558.21</v>
      </c>
      <c r="AH53" s="844">
        <v>314063.03000000003</v>
      </c>
      <c r="AI53" s="271">
        <v>251059.83</v>
      </c>
      <c r="AJ53" s="918">
        <v>274967.26999999996</v>
      </c>
      <c r="AK53" s="271">
        <v>594710.76</v>
      </c>
      <c r="AL53" s="271">
        <v>1326095.8799999999</v>
      </c>
      <c r="AM53" s="271">
        <v>1771708.7</v>
      </c>
      <c r="AN53" s="271">
        <v>2566228.58</v>
      </c>
      <c r="AO53" s="271">
        <v>2157430.58</v>
      </c>
      <c r="AP53" s="271">
        <v>1493308.0499999998</v>
      </c>
      <c r="AQ53" s="844">
        <v>990938.60999999987</v>
      </c>
      <c r="AR53" s="271">
        <v>497965.58999999991</v>
      </c>
      <c r="AS53" s="271">
        <v>395493.10000000003</v>
      </c>
      <c r="AT53" s="271">
        <v>329606.37</v>
      </c>
      <c r="AU53" s="271">
        <v>332204.96000000008</v>
      </c>
      <c r="AV53" s="271">
        <v>518482.08</v>
      </c>
      <c r="AW53" s="272">
        <v>741642.44</v>
      </c>
      <c r="AX53" s="273">
        <v>1900923.63</v>
      </c>
      <c r="AY53" s="273">
        <v>2796463.91</v>
      </c>
      <c r="AZ53" s="273">
        <v>2678492.8199999998</v>
      </c>
      <c r="BA53" s="273">
        <v>2172940.2399999998</v>
      </c>
      <c r="BB53" s="273">
        <v>1575398.3100000003</v>
      </c>
      <c r="BC53" s="273">
        <v>863030.97000000009</v>
      </c>
      <c r="BD53" s="273">
        <v>466649.83999999997</v>
      </c>
      <c r="BE53" s="273">
        <v>361681.81000000006</v>
      </c>
      <c r="BF53" s="273">
        <v>312026.25</v>
      </c>
      <c r="BG53" s="273">
        <v>287744.13999999996</v>
      </c>
      <c r="BH53" s="655">
        <v>367627.61999999994</v>
      </c>
      <c r="BI53" s="272">
        <v>790484.36999999988</v>
      </c>
      <c r="BJ53" s="273">
        <v>1862827.5199999998</v>
      </c>
      <c r="BK53" s="273">
        <v>2406301.84</v>
      </c>
      <c r="BL53" s="273">
        <v>2481923.38</v>
      </c>
      <c r="BM53" s="273">
        <v>2341790.7200000002</v>
      </c>
      <c r="BN53" s="273">
        <v>2118689.92</v>
      </c>
      <c r="BO53" s="273">
        <v>1370653.72</v>
      </c>
      <c r="BP53" s="273">
        <v>495560.6</v>
      </c>
      <c r="BQ53" s="273">
        <v>427833.87</v>
      </c>
      <c r="BR53" s="219">
        <v>474652.61</v>
      </c>
      <c r="BS53" s="219"/>
      <c r="BT53" s="219"/>
      <c r="BU53" s="164">
        <f t="shared" si="20"/>
        <v>74563.879999999888</v>
      </c>
      <c r="BV53" s="68">
        <f t="shared" si="20"/>
        <v>137572.37000000034</v>
      </c>
      <c r="BW53" s="68">
        <f t="shared" si="20"/>
        <v>-210128.6399999999</v>
      </c>
      <c r="BX53" s="68">
        <f t="shared" si="20"/>
        <v>96772.40000000014</v>
      </c>
      <c r="BY53" s="68">
        <f t="shared" si="20"/>
        <v>298535.5</v>
      </c>
      <c r="BZ53" s="68">
        <f t="shared" si="20"/>
        <v>-30425.01999999996</v>
      </c>
      <c r="CA53" s="68">
        <f t="shared" si="20"/>
        <v>-23289.909999999974</v>
      </c>
      <c r="CB53" s="68">
        <f t="shared" si="20"/>
        <v>9018.7000000000698</v>
      </c>
      <c r="CC53" s="68">
        <f t="shared" si="20"/>
        <v>-17163.989999999991</v>
      </c>
      <c r="CD53" s="74">
        <f t="shared" si="20"/>
        <v>19579.390000000014</v>
      </c>
    </row>
    <row r="54" spans="1:82" x14ac:dyDescent="0.25">
      <c r="A54" s="4"/>
      <c r="B54" s="61" t="s">
        <v>57</v>
      </c>
      <c r="C54" s="914">
        <v>550478.98</v>
      </c>
      <c r="D54" s="842">
        <v>671785.81</v>
      </c>
      <c r="E54" s="842">
        <v>676896.8899999999</v>
      </c>
      <c r="F54" s="842">
        <v>403135.98</v>
      </c>
      <c r="G54" s="842">
        <v>256626.58999999994</v>
      </c>
      <c r="H54" s="842">
        <v>179079.5</v>
      </c>
      <c r="I54" s="842">
        <v>209314.91</v>
      </c>
      <c r="J54" s="842">
        <v>150652.62000000002</v>
      </c>
      <c r="K54" s="842">
        <v>107180.97</v>
      </c>
      <c r="L54" s="842">
        <v>134186.85</v>
      </c>
      <c r="M54" s="842">
        <v>299478.22000000009</v>
      </c>
      <c r="N54" s="838">
        <v>593826.87000000011</v>
      </c>
      <c r="O54" s="915">
        <v>996079.72000000009</v>
      </c>
      <c r="P54" s="916">
        <v>1732951.4500000002</v>
      </c>
      <c r="Q54" s="842">
        <v>1755125.6300000006</v>
      </c>
      <c r="R54" s="842">
        <v>1345059.0399999998</v>
      </c>
      <c r="S54" s="842">
        <v>698625.91</v>
      </c>
      <c r="T54" s="844">
        <v>313686.91999999993</v>
      </c>
      <c r="U54" s="838">
        <v>296902.53999999998</v>
      </c>
      <c r="V54" s="838">
        <v>189379.89000000004</v>
      </c>
      <c r="W54" s="838">
        <v>139209.04999999999</v>
      </c>
      <c r="X54" s="917">
        <v>197437.8</v>
      </c>
      <c r="Y54" s="92">
        <v>440606.03</v>
      </c>
      <c r="Z54" s="92">
        <v>590954.4800000001</v>
      </c>
      <c r="AA54" s="844">
        <v>958854</v>
      </c>
      <c r="AB54" s="844">
        <v>1080223.3</v>
      </c>
      <c r="AC54" s="844">
        <v>999832.53</v>
      </c>
      <c r="AD54" s="844">
        <v>714576.62000000011</v>
      </c>
      <c r="AE54" s="844">
        <v>295635.32999999996</v>
      </c>
      <c r="AF54" s="844">
        <v>175759.36000000002</v>
      </c>
      <c r="AG54" s="844">
        <v>167881.62</v>
      </c>
      <c r="AH54" s="844">
        <v>162777.44999999995</v>
      </c>
      <c r="AI54" s="271">
        <v>207241.30000000005</v>
      </c>
      <c r="AJ54" s="918">
        <v>125078.23</v>
      </c>
      <c r="AK54" s="271">
        <v>574835.28</v>
      </c>
      <c r="AL54" s="271">
        <v>938272.52999999991</v>
      </c>
      <c r="AM54" s="271">
        <v>1132394.17</v>
      </c>
      <c r="AN54" s="271">
        <v>1598859.8000000003</v>
      </c>
      <c r="AO54" s="271">
        <v>991350.6399999999</v>
      </c>
      <c r="AP54" s="271">
        <v>982107.64999999991</v>
      </c>
      <c r="AQ54" s="844">
        <v>571542.3899999999</v>
      </c>
      <c r="AR54" s="271">
        <v>326098.45999999996</v>
      </c>
      <c r="AS54" s="271">
        <v>352441.2900000001</v>
      </c>
      <c r="AT54" s="271">
        <v>357819.07999999996</v>
      </c>
      <c r="AU54" s="271">
        <v>228670.16000000003</v>
      </c>
      <c r="AV54" s="271">
        <v>293216.13</v>
      </c>
      <c r="AW54" s="272">
        <v>437729.74000000005</v>
      </c>
      <c r="AX54" s="273">
        <v>792837.41999999993</v>
      </c>
      <c r="AY54" s="273">
        <v>1243545.7599999998</v>
      </c>
      <c r="AZ54" s="273">
        <v>1385670.38</v>
      </c>
      <c r="BA54" s="273">
        <v>1517743.8599999999</v>
      </c>
      <c r="BB54" s="273">
        <v>1180704.3799999999</v>
      </c>
      <c r="BC54" s="273">
        <v>613030.25</v>
      </c>
      <c r="BD54" s="273">
        <v>337530.37</v>
      </c>
      <c r="BE54" s="273">
        <v>283818.98000000004</v>
      </c>
      <c r="BF54" s="273">
        <v>224447.75000000003</v>
      </c>
      <c r="BG54" s="273">
        <v>306229.03000000003</v>
      </c>
      <c r="BH54" s="655">
        <v>256738.24</v>
      </c>
      <c r="BI54" s="272">
        <v>575493.16999999981</v>
      </c>
      <c r="BJ54" s="273">
        <v>924168.11</v>
      </c>
      <c r="BK54" s="273">
        <v>1238497.8799999999</v>
      </c>
      <c r="BL54" s="273">
        <v>1064708.8499999999</v>
      </c>
      <c r="BM54" s="273">
        <v>1570883.9000000001</v>
      </c>
      <c r="BN54" s="273">
        <v>672287.9</v>
      </c>
      <c r="BO54" s="273">
        <v>946835.04</v>
      </c>
      <c r="BP54" s="273">
        <v>231081.32</v>
      </c>
      <c r="BQ54" s="273">
        <v>220543.35999999999</v>
      </c>
      <c r="BR54" s="219">
        <v>186114.48</v>
      </c>
      <c r="BS54" s="219"/>
      <c r="BT54" s="219"/>
      <c r="BU54" s="164">
        <f t="shared" si="20"/>
        <v>445600.74000000011</v>
      </c>
      <c r="BV54" s="68">
        <f t="shared" si="20"/>
        <v>1061165.6400000001</v>
      </c>
      <c r="BW54" s="68">
        <f t="shared" si="20"/>
        <v>1078228.7400000007</v>
      </c>
      <c r="BX54" s="68">
        <f t="shared" si="20"/>
        <v>941923.05999999982</v>
      </c>
      <c r="BY54" s="68">
        <f t="shared" si="20"/>
        <v>441999.32000000007</v>
      </c>
      <c r="BZ54" s="68">
        <f t="shared" si="20"/>
        <v>134607.41999999993</v>
      </c>
      <c r="CA54" s="68">
        <f t="shared" si="20"/>
        <v>87587.629999999976</v>
      </c>
      <c r="CB54" s="68">
        <f t="shared" si="20"/>
        <v>38727.270000000019</v>
      </c>
      <c r="CC54" s="68">
        <f t="shared" si="20"/>
        <v>32028.079999999987</v>
      </c>
      <c r="CD54" s="74">
        <f t="shared" si="20"/>
        <v>63250.949999999983</v>
      </c>
    </row>
    <row r="55" spans="1:82" x14ac:dyDescent="0.25">
      <c r="A55" s="4"/>
      <c r="B55" s="61" t="s">
        <v>61</v>
      </c>
      <c r="C55" s="914"/>
      <c r="D55" s="842"/>
      <c r="E55" s="842"/>
      <c r="F55" s="842"/>
      <c r="G55" s="842"/>
      <c r="H55" s="842"/>
      <c r="I55" s="842"/>
      <c r="J55" s="842"/>
      <c r="K55" s="842"/>
      <c r="L55" s="842"/>
      <c r="M55" s="842"/>
      <c r="N55" s="838"/>
      <c r="O55" s="915"/>
      <c r="P55" s="842"/>
      <c r="Q55" s="842"/>
      <c r="R55" s="842"/>
      <c r="S55" s="842"/>
      <c r="T55" s="844"/>
      <c r="U55" s="838"/>
      <c r="V55" s="838"/>
      <c r="W55" s="838"/>
      <c r="X55" s="917"/>
      <c r="Y55" s="92"/>
      <c r="Z55" s="92"/>
      <c r="AA55" s="844"/>
      <c r="AB55" s="844"/>
      <c r="AC55" s="844"/>
      <c r="AD55" s="844"/>
      <c r="AE55" s="844"/>
      <c r="AF55" s="844"/>
      <c r="AG55" s="844"/>
      <c r="AH55" s="844"/>
      <c r="AI55" s="271"/>
      <c r="AJ55" s="918"/>
      <c r="AK55" s="271"/>
      <c r="AL55" s="271"/>
      <c r="AM55" s="271"/>
      <c r="AN55" s="271"/>
      <c r="AO55" s="271"/>
      <c r="AP55" s="271"/>
      <c r="AQ55" s="844"/>
      <c r="AR55" s="271"/>
      <c r="AS55" s="271"/>
      <c r="AT55" s="271"/>
      <c r="AU55" s="271"/>
      <c r="AV55" s="271"/>
      <c r="AW55" s="272"/>
      <c r="AX55" s="273"/>
      <c r="AY55" s="273"/>
      <c r="AZ55" s="273"/>
      <c r="BA55" s="273"/>
      <c r="BB55" s="273"/>
      <c r="BC55" s="273"/>
      <c r="BD55" s="273"/>
      <c r="BE55" s="273"/>
      <c r="BF55" s="273"/>
      <c r="BG55" s="273"/>
      <c r="BH55" s="655"/>
      <c r="BI55" s="272"/>
      <c r="BJ55" s="273"/>
      <c r="BK55" s="273"/>
      <c r="BL55" s="273"/>
      <c r="BM55" s="273"/>
      <c r="BN55" s="273">
        <v>544860.31999999995</v>
      </c>
      <c r="BO55" s="273">
        <v>426863.93</v>
      </c>
      <c r="BP55" s="273">
        <v>152925.64000000001</v>
      </c>
      <c r="BQ55" s="273">
        <v>116527.61</v>
      </c>
      <c r="BR55" s="219">
        <v>100702.88</v>
      </c>
      <c r="BS55" s="219"/>
      <c r="BT55" s="219"/>
      <c r="BU55" s="164">
        <f t="shared" si="20"/>
        <v>0</v>
      </c>
      <c r="BV55" s="68">
        <f t="shared" si="20"/>
        <v>0</v>
      </c>
      <c r="BW55" s="68">
        <f t="shared" si="20"/>
        <v>0</v>
      </c>
      <c r="BX55" s="68">
        <f t="shared" si="20"/>
        <v>0</v>
      </c>
      <c r="BY55" s="68">
        <f t="shared" si="20"/>
        <v>0</v>
      </c>
      <c r="BZ55" s="68">
        <f t="shared" si="20"/>
        <v>0</v>
      </c>
      <c r="CA55" s="68">
        <f t="shared" si="20"/>
        <v>0</v>
      </c>
      <c r="CB55" s="68">
        <f t="shared" si="20"/>
        <v>0</v>
      </c>
      <c r="CC55" s="68">
        <f t="shared" si="20"/>
        <v>0</v>
      </c>
      <c r="CD55" s="74">
        <f t="shared" si="20"/>
        <v>0</v>
      </c>
    </row>
    <row r="56" spans="1:82" x14ac:dyDescent="0.25">
      <c r="A56" s="4"/>
      <c r="B56" s="61" t="s">
        <v>62</v>
      </c>
      <c r="C56" s="914"/>
      <c r="D56" s="842"/>
      <c r="E56" s="842"/>
      <c r="F56" s="842"/>
      <c r="G56" s="842"/>
      <c r="H56" s="842"/>
      <c r="I56" s="842"/>
      <c r="J56" s="842"/>
      <c r="K56" s="842"/>
      <c r="L56" s="842"/>
      <c r="M56" s="842"/>
      <c r="N56" s="838"/>
      <c r="O56" s="915"/>
      <c r="P56" s="842"/>
      <c r="Q56" s="842"/>
      <c r="R56" s="842"/>
      <c r="S56" s="842"/>
      <c r="T56" s="844"/>
      <c r="U56" s="838"/>
      <c r="V56" s="838"/>
      <c r="W56" s="838"/>
      <c r="X56" s="917"/>
      <c r="Y56" s="92"/>
      <c r="Z56" s="92"/>
      <c r="AA56" s="844"/>
      <c r="AB56" s="844"/>
      <c r="AC56" s="844"/>
      <c r="AD56" s="844"/>
      <c r="AE56" s="844"/>
      <c r="AF56" s="844"/>
      <c r="AG56" s="844"/>
      <c r="AH56" s="844"/>
      <c r="AI56" s="271"/>
      <c r="AJ56" s="918"/>
      <c r="AK56" s="271"/>
      <c r="AL56" s="271"/>
      <c r="AM56" s="271"/>
      <c r="AN56" s="271"/>
      <c r="AO56" s="271"/>
      <c r="AP56" s="271"/>
      <c r="AQ56" s="844"/>
      <c r="AR56" s="271"/>
      <c r="AS56" s="271"/>
      <c r="AT56" s="271"/>
      <c r="AU56" s="271"/>
      <c r="AV56" s="271"/>
      <c r="AW56" s="272"/>
      <c r="AX56" s="273"/>
      <c r="AY56" s="273"/>
      <c r="AZ56" s="273"/>
      <c r="BA56" s="273"/>
      <c r="BB56" s="273"/>
      <c r="BC56" s="273"/>
      <c r="BD56" s="273"/>
      <c r="BE56" s="273"/>
      <c r="BF56" s="273"/>
      <c r="BG56" s="273"/>
      <c r="BH56" s="655"/>
      <c r="BI56" s="272"/>
      <c r="BJ56" s="273"/>
      <c r="BK56" s="273"/>
      <c r="BL56" s="273"/>
      <c r="BM56" s="273"/>
      <c r="BN56" s="273">
        <v>329679.43</v>
      </c>
      <c r="BO56" s="273">
        <v>205400.43</v>
      </c>
      <c r="BP56" s="273">
        <v>98672.960000000006</v>
      </c>
      <c r="BQ56" s="273">
        <v>21715.68</v>
      </c>
      <c r="BR56" s="219">
        <v>165795.47</v>
      </c>
      <c r="BS56" s="219"/>
      <c r="BT56" s="219"/>
      <c r="BU56" s="164">
        <f t="shared" si="20"/>
        <v>0</v>
      </c>
      <c r="BV56" s="68">
        <f t="shared" si="20"/>
        <v>0</v>
      </c>
      <c r="BW56" s="68">
        <f t="shared" si="20"/>
        <v>0</v>
      </c>
      <c r="BX56" s="68">
        <f t="shared" si="20"/>
        <v>0</v>
      </c>
      <c r="BY56" s="68">
        <f t="shared" si="20"/>
        <v>0</v>
      </c>
      <c r="BZ56" s="68">
        <f t="shared" si="20"/>
        <v>0</v>
      </c>
      <c r="CA56" s="68">
        <f t="shared" si="20"/>
        <v>0</v>
      </c>
      <c r="CB56" s="68">
        <f t="shared" si="20"/>
        <v>0</v>
      </c>
      <c r="CC56" s="68">
        <f t="shared" si="20"/>
        <v>0</v>
      </c>
      <c r="CD56" s="74">
        <f t="shared" si="20"/>
        <v>0</v>
      </c>
    </row>
    <row r="57" spans="1:82" x14ac:dyDescent="0.25">
      <c r="A57" s="4"/>
      <c r="B57" s="61" t="s">
        <v>46</v>
      </c>
      <c r="C57" s="914">
        <v>5227315.7699999996</v>
      </c>
      <c r="D57" s="842">
        <v>5987262.8399999999</v>
      </c>
      <c r="E57" s="842">
        <v>6464090.0899999999</v>
      </c>
      <c r="F57" s="842">
        <v>4322715.9800000004</v>
      </c>
      <c r="G57" s="842">
        <v>2518695.2599999998</v>
      </c>
      <c r="H57" s="842">
        <v>1562438.08</v>
      </c>
      <c r="I57" s="842">
        <v>1135445.7499999998</v>
      </c>
      <c r="J57" s="842">
        <v>880369.72</v>
      </c>
      <c r="K57" s="842">
        <v>839279.90999999992</v>
      </c>
      <c r="L57" s="842">
        <v>1056961.54</v>
      </c>
      <c r="M57" s="842">
        <v>2306853.5600000005</v>
      </c>
      <c r="N57" s="838">
        <v>4822213.6399999997</v>
      </c>
      <c r="O57" s="915">
        <v>6484081.4100000001</v>
      </c>
      <c r="P57" s="842">
        <v>8021964.8100000015</v>
      </c>
      <c r="Q57" s="842">
        <v>7130484.1300000008</v>
      </c>
      <c r="R57" s="842">
        <v>5862596.21</v>
      </c>
      <c r="S57" s="842">
        <v>4119622.11</v>
      </c>
      <c r="T57" s="844">
        <f>SUM(T52:T56)</f>
        <v>1711187.22</v>
      </c>
      <c r="U57" s="838">
        <v>1214979.7</v>
      </c>
      <c r="V57" s="838">
        <v>993718.37</v>
      </c>
      <c r="W57" s="838">
        <v>949978.59000000008</v>
      </c>
      <c r="X57" s="917">
        <v>1203876.4100000001</v>
      </c>
      <c r="Y57" s="92">
        <v>2408398.4500000002</v>
      </c>
      <c r="Z57" s="92">
        <v>5423977.1699999999</v>
      </c>
      <c r="AA57" s="844">
        <f>SUM(AA52:AA56)</f>
        <v>7822700</v>
      </c>
      <c r="AB57" s="844">
        <v>8744873.5600000024</v>
      </c>
      <c r="AC57" s="844">
        <v>7796023.790000001</v>
      </c>
      <c r="AD57" s="844">
        <f>SUM(AD52:AD56)</f>
        <v>5651496.330000001</v>
      </c>
      <c r="AE57" s="844">
        <v>3464414.6900000004</v>
      </c>
      <c r="AF57" s="844">
        <f>SUM(AF52:AF56)</f>
        <v>1729433.76</v>
      </c>
      <c r="AG57" s="844">
        <v>1262283.23</v>
      </c>
      <c r="AH57" s="844">
        <v>1146030.03</v>
      </c>
      <c r="AI57" s="271">
        <f t="shared" ref="AI57" si="21">SUM(AI52:AI56)</f>
        <v>1144707.96</v>
      </c>
      <c r="AJ57" s="918">
        <v>1140976.2399999998</v>
      </c>
      <c r="AK57" s="271">
        <v>2844176.71</v>
      </c>
      <c r="AL57" s="271">
        <v>5778906.4800000004</v>
      </c>
      <c r="AM57" s="271">
        <v>7742185.1100000003</v>
      </c>
      <c r="AN57" s="271">
        <v>10822095.41</v>
      </c>
      <c r="AO57" s="271">
        <v>9104887.5999999996</v>
      </c>
      <c r="AP57" s="271">
        <v>6646371.4199999999</v>
      </c>
      <c r="AQ57" s="844">
        <f t="shared" ref="AQ57" si="22">SUM(AQ52:AQ56)</f>
        <v>3938943.0700000003</v>
      </c>
      <c r="AR57" s="271">
        <v>2015022.0899999999</v>
      </c>
      <c r="AS57" s="271">
        <v>1697296.85</v>
      </c>
      <c r="AT57" s="271">
        <v>1475376.5</v>
      </c>
      <c r="AU57" s="271">
        <v>1322517.6400000001</v>
      </c>
      <c r="AV57" s="271">
        <v>1999202.6400000001</v>
      </c>
      <c r="AW57" s="272">
        <v>3003066.21</v>
      </c>
      <c r="AX57" s="273">
        <v>7099065.0499999998</v>
      </c>
      <c r="AY57" s="273">
        <v>10768514.5</v>
      </c>
      <c r="AZ57" s="273">
        <v>10207720.140000001</v>
      </c>
      <c r="BA57" s="273">
        <v>8981027.1499999985</v>
      </c>
      <c r="BB57" s="273">
        <v>6419132.5200000005</v>
      </c>
      <c r="BC57" s="273">
        <v>3418863.1300000004</v>
      </c>
      <c r="BD57" s="273">
        <v>1883880.7199999997</v>
      </c>
      <c r="BE57" s="273">
        <v>1435136.69</v>
      </c>
      <c r="BF57" s="273">
        <v>1219982.8699999999</v>
      </c>
      <c r="BG57" s="273">
        <v>1252638.94</v>
      </c>
      <c r="BH57" s="655">
        <v>1434736.18</v>
      </c>
      <c r="BI57" s="272">
        <v>3034703.67</v>
      </c>
      <c r="BJ57" s="273">
        <v>6712751.71</v>
      </c>
      <c r="BK57" s="273">
        <v>8605773.4100000001</v>
      </c>
      <c r="BL57" s="273">
        <v>8644365.7799999993</v>
      </c>
      <c r="BM57" s="273">
        <v>9271731.9500000011</v>
      </c>
      <c r="BN57" s="273">
        <v>8279231.3500000006</v>
      </c>
      <c r="BO57" s="273">
        <v>5631612.9099999992</v>
      </c>
      <c r="BP57" s="273">
        <v>2746516.11</v>
      </c>
      <c r="BQ57" s="273">
        <v>2231818.73</v>
      </c>
      <c r="BR57" s="219">
        <v>2353632.0500000003</v>
      </c>
      <c r="BS57" s="219"/>
      <c r="BT57" s="219"/>
      <c r="BU57" s="164">
        <f t="shared" si="20"/>
        <v>1256765.6400000006</v>
      </c>
      <c r="BV57" s="68">
        <f t="shared" si="20"/>
        <v>2034701.9700000016</v>
      </c>
      <c r="BW57" s="68">
        <f t="shared" si="20"/>
        <v>666394.04000000097</v>
      </c>
      <c r="BX57" s="68">
        <f t="shared" si="20"/>
        <v>1539880.2299999995</v>
      </c>
      <c r="BY57" s="68">
        <f t="shared" si="20"/>
        <v>1600926.85</v>
      </c>
      <c r="BZ57" s="68">
        <f t="shared" si="20"/>
        <v>148749.1399999999</v>
      </c>
      <c r="CA57" s="68">
        <f t="shared" si="20"/>
        <v>79533.950000000186</v>
      </c>
      <c r="CB57" s="68">
        <f t="shared" si="20"/>
        <v>113348.65000000002</v>
      </c>
      <c r="CC57" s="68">
        <f t="shared" si="20"/>
        <v>110698.68000000017</v>
      </c>
      <c r="CD57" s="74">
        <f t="shared" si="20"/>
        <v>146914.87000000011</v>
      </c>
    </row>
    <row r="58" spans="1:82" x14ac:dyDescent="0.25">
      <c r="A58" s="4">
        <v>8</v>
      </c>
      <c r="B58" s="79" t="s">
        <v>35</v>
      </c>
      <c r="C58" s="914"/>
      <c r="D58" s="842"/>
      <c r="E58" s="842"/>
      <c r="F58" s="842"/>
      <c r="G58" s="842"/>
      <c r="H58" s="842"/>
      <c r="I58" s="842"/>
      <c r="J58" s="842"/>
      <c r="K58" s="842"/>
      <c r="L58" s="842"/>
      <c r="M58" s="842"/>
      <c r="N58" s="838"/>
      <c r="O58" s="915"/>
      <c r="P58" s="842"/>
      <c r="Q58" s="842"/>
      <c r="R58" s="842"/>
      <c r="S58" s="842"/>
      <c r="T58" s="844"/>
      <c r="U58" s="838"/>
      <c r="V58" s="838"/>
      <c r="W58" s="838"/>
      <c r="X58" s="917"/>
      <c r="Y58" s="92"/>
      <c r="Z58" s="92"/>
      <c r="AA58" s="844"/>
      <c r="AB58" s="844"/>
      <c r="AC58" s="844"/>
      <c r="AD58" s="844"/>
      <c r="AE58" s="844"/>
      <c r="AF58" s="844"/>
      <c r="AG58" s="844"/>
      <c r="AH58" s="844"/>
      <c r="AI58" s="271"/>
      <c r="AJ58" s="918"/>
      <c r="AK58" s="271"/>
      <c r="AL58" s="271"/>
      <c r="AM58" s="271"/>
      <c r="AN58" s="271"/>
      <c r="AO58" s="271"/>
      <c r="AP58" s="271"/>
      <c r="AQ58" s="844"/>
      <c r="AR58" s="271"/>
      <c r="AS58" s="271"/>
      <c r="AT58" s="271"/>
      <c r="AU58" s="271"/>
      <c r="AV58" s="271"/>
      <c r="AW58" s="272"/>
      <c r="AX58" s="273"/>
      <c r="AY58" s="273"/>
      <c r="AZ58" s="273"/>
      <c r="BA58" s="273"/>
      <c r="BB58" s="273"/>
      <c r="BC58" s="273"/>
      <c r="BD58" s="273"/>
      <c r="BE58" s="273"/>
      <c r="BF58" s="273"/>
      <c r="BG58" s="273"/>
      <c r="BH58" s="655"/>
      <c r="BI58" s="272"/>
      <c r="BJ58" s="273"/>
      <c r="BK58" s="273"/>
      <c r="BL58" s="273"/>
      <c r="BM58" s="273"/>
      <c r="BN58" s="273"/>
      <c r="BO58" s="273"/>
      <c r="BP58" s="273"/>
      <c r="BQ58" s="273"/>
      <c r="BR58" s="219"/>
      <c r="BS58" s="219"/>
      <c r="BT58" s="219"/>
      <c r="BU58" s="164"/>
      <c r="BV58" s="68"/>
      <c r="BW58" s="68"/>
      <c r="BX58" s="68"/>
      <c r="BY58" s="68"/>
      <c r="BZ58" s="68"/>
      <c r="CA58" s="68"/>
      <c r="CB58" s="68"/>
      <c r="CC58" s="68"/>
      <c r="CD58" s="74"/>
    </row>
    <row r="59" spans="1:82" x14ac:dyDescent="0.25">
      <c r="A59" s="4"/>
      <c r="B59" s="61" t="s">
        <v>41</v>
      </c>
      <c r="C59" s="914">
        <v>10102746.329999998</v>
      </c>
      <c r="D59" s="842">
        <v>11195712.359999998</v>
      </c>
      <c r="E59" s="842">
        <v>12820756.68</v>
      </c>
      <c r="F59" s="842">
        <v>14410679.109999999</v>
      </c>
      <c r="G59" s="842">
        <v>14348610.840000002</v>
      </c>
      <c r="H59" s="842">
        <v>13619958.829999998</v>
      </c>
      <c r="I59" s="842">
        <v>12363128.779999999</v>
      </c>
      <c r="J59" s="842">
        <v>10868661.489999998</v>
      </c>
      <c r="K59" s="842">
        <v>10149951.510000004</v>
      </c>
      <c r="L59" s="842">
        <v>9868449.1799999978</v>
      </c>
      <c r="M59" s="842">
        <v>9182141.8999999985</v>
      </c>
      <c r="N59" s="838">
        <v>9280406.629999999</v>
      </c>
      <c r="O59" s="915">
        <v>10816972.360000003</v>
      </c>
      <c r="P59" s="916">
        <v>12833527.649999999</v>
      </c>
      <c r="Q59" s="842">
        <v>15302941.610000001</v>
      </c>
      <c r="R59" s="842">
        <v>17024058.649999999</v>
      </c>
      <c r="S59" s="842">
        <v>18010289.870000001</v>
      </c>
      <c r="T59" s="844">
        <v>18690765.889999997</v>
      </c>
      <c r="U59" s="838">
        <v>18036862.149999999</v>
      </c>
      <c r="V59" s="838">
        <v>17251157.390000004</v>
      </c>
      <c r="W59" s="838">
        <v>16724137.439999999</v>
      </c>
      <c r="X59" s="917">
        <v>16364353.16</v>
      </c>
      <c r="Y59" s="92">
        <v>15958767.469999995</v>
      </c>
      <c r="Z59" s="92">
        <v>16426765.170000007</v>
      </c>
      <c r="AA59" s="844">
        <v>18025312</v>
      </c>
      <c r="AB59" s="844">
        <v>20188916.859999999</v>
      </c>
      <c r="AC59" s="844">
        <v>22722426.719999999</v>
      </c>
      <c r="AD59" s="844">
        <v>24499526.599999994</v>
      </c>
      <c r="AE59" s="844">
        <v>24520897.020000003</v>
      </c>
      <c r="AF59" s="844">
        <v>23774241.789999999</v>
      </c>
      <c r="AG59" s="844">
        <v>21640555.039999999</v>
      </c>
      <c r="AH59" s="844">
        <v>20051427.159999996</v>
      </c>
      <c r="AI59" s="271">
        <v>18298074.440000001</v>
      </c>
      <c r="AJ59" s="918">
        <v>17215040.129999999</v>
      </c>
      <c r="AK59" s="271">
        <v>16317605.199999996</v>
      </c>
      <c r="AL59" s="271">
        <v>16484928.959999999</v>
      </c>
      <c r="AM59" s="271">
        <v>18011366.880000003</v>
      </c>
      <c r="AN59" s="271">
        <v>19920265.329999994</v>
      </c>
      <c r="AO59" s="271">
        <v>23155739.649999999</v>
      </c>
      <c r="AP59" s="271">
        <v>25089961.490000002</v>
      </c>
      <c r="AQ59" s="844">
        <v>23689763.499999996</v>
      </c>
      <c r="AR59" s="271">
        <v>22310451.760000002</v>
      </c>
      <c r="AS59" s="271">
        <v>20658035.490000002</v>
      </c>
      <c r="AT59" s="271">
        <v>18949739.91</v>
      </c>
      <c r="AU59" s="271">
        <v>17482911.68</v>
      </c>
      <c r="AV59" s="271">
        <v>16774382.740000002</v>
      </c>
      <c r="AW59" s="272">
        <v>16675912.76</v>
      </c>
      <c r="AX59" s="273">
        <v>17165857.830000002</v>
      </c>
      <c r="AY59" s="273">
        <v>19377524.310000002</v>
      </c>
      <c r="AZ59" s="273">
        <v>22042780.609999999</v>
      </c>
      <c r="BA59" s="273">
        <v>21492589.940000001</v>
      </c>
      <c r="BB59" s="273">
        <v>24091181.100000001</v>
      </c>
      <c r="BC59" s="273">
        <v>24082243.219999999</v>
      </c>
      <c r="BD59" s="273">
        <v>23189080.099999998</v>
      </c>
      <c r="BE59" s="273">
        <v>21204174.770000003</v>
      </c>
      <c r="BF59" s="273">
        <v>19772708.539999999</v>
      </c>
      <c r="BG59" s="273">
        <v>20942283.210000001</v>
      </c>
      <c r="BH59" s="655">
        <v>18079697.93</v>
      </c>
      <c r="BI59" s="272">
        <v>17746309.810000006</v>
      </c>
      <c r="BJ59" s="273">
        <v>18258594.370000005</v>
      </c>
      <c r="BK59" s="273">
        <v>20235542.07</v>
      </c>
      <c r="BL59" s="273">
        <v>21097137.489999998</v>
      </c>
      <c r="BM59" s="273">
        <v>23179634.150000006</v>
      </c>
      <c r="BN59" s="273">
        <v>21613184.079999998</v>
      </c>
      <c r="BO59" s="273">
        <v>24732377.899999999</v>
      </c>
      <c r="BP59" s="273">
        <v>25392988.559999999</v>
      </c>
      <c r="BQ59" s="273">
        <v>24366343.030000001</v>
      </c>
      <c r="BR59" s="219">
        <v>23328065.32</v>
      </c>
      <c r="BS59" s="219"/>
      <c r="BT59" s="219"/>
      <c r="BU59" s="164">
        <f t="shared" ref="BU59:CD64" si="23">O59-C59</f>
        <v>714226.03000000492</v>
      </c>
      <c r="BV59" s="68">
        <f t="shared" si="23"/>
        <v>1637815.290000001</v>
      </c>
      <c r="BW59" s="68">
        <f t="shared" si="23"/>
        <v>2482184.9300000016</v>
      </c>
      <c r="BX59" s="68">
        <f t="shared" si="23"/>
        <v>2613379.5399999991</v>
      </c>
      <c r="BY59" s="68">
        <f t="shared" si="23"/>
        <v>3661679.0299999993</v>
      </c>
      <c r="BZ59" s="68">
        <f t="shared" si="23"/>
        <v>5070807.0599999987</v>
      </c>
      <c r="CA59" s="68">
        <f t="shared" si="23"/>
        <v>5673733.3699999992</v>
      </c>
      <c r="CB59" s="68">
        <f t="shared" si="23"/>
        <v>6382495.900000006</v>
      </c>
      <c r="CC59" s="68">
        <f t="shared" si="23"/>
        <v>6574185.929999996</v>
      </c>
      <c r="CD59" s="74">
        <f t="shared" si="23"/>
        <v>6495903.9800000023</v>
      </c>
    </row>
    <row r="60" spans="1:82" x14ac:dyDescent="0.25">
      <c r="A60" s="4"/>
      <c r="B60" s="61" t="s">
        <v>42</v>
      </c>
      <c r="C60" s="914">
        <v>7569886.3200000003</v>
      </c>
      <c r="D60" s="842">
        <v>8031967.6000000006</v>
      </c>
      <c r="E60" s="842">
        <v>8638493.1300000008</v>
      </c>
      <c r="F60" s="842">
        <v>8966471.6999999993</v>
      </c>
      <c r="G60" s="842">
        <v>9132546.2699999996</v>
      </c>
      <c r="H60" s="842">
        <v>8857940.0900000017</v>
      </c>
      <c r="I60" s="842">
        <v>8472855.5300000012</v>
      </c>
      <c r="J60" s="842">
        <v>8132019.8300000001</v>
      </c>
      <c r="K60" s="842">
        <v>7842693.1499999985</v>
      </c>
      <c r="L60" s="842">
        <v>7415765.5300000003</v>
      </c>
      <c r="M60" s="842">
        <v>6987042.0500000007</v>
      </c>
      <c r="N60" s="838">
        <v>6927372.9100000001</v>
      </c>
      <c r="O60" s="915">
        <v>7667272.5099999998</v>
      </c>
      <c r="P60" s="916">
        <v>8403375.4000000004</v>
      </c>
      <c r="Q60" s="842">
        <v>8846834.6399999987</v>
      </c>
      <c r="R60" s="842">
        <v>9419452.2799999993</v>
      </c>
      <c r="S60" s="842">
        <v>10079794.34</v>
      </c>
      <c r="T60" s="844">
        <v>10148238.33</v>
      </c>
      <c r="U60" s="838">
        <v>10065196.58</v>
      </c>
      <c r="V60" s="838">
        <v>9903319.6600000001</v>
      </c>
      <c r="W60" s="838">
        <v>9542251.2700000014</v>
      </c>
      <c r="X60" s="917">
        <v>9362984.6599999964</v>
      </c>
      <c r="Y60" s="92">
        <v>9184137.1099999994</v>
      </c>
      <c r="Z60" s="92">
        <v>9368977.8000000007</v>
      </c>
      <c r="AA60" s="844">
        <v>10147423</v>
      </c>
      <c r="AB60" s="844">
        <v>10761916.800000001</v>
      </c>
      <c r="AC60" s="844">
        <v>11821010.340000002</v>
      </c>
      <c r="AD60" s="844">
        <v>12873826.309999997</v>
      </c>
      <c r="AE60" s="844">
        <v>13230707.490000002</v>
      </c>
      <c r="AF60" s="844">
        <v>12816557.32</v>
      </c>
      <c r="AG60" s="844">
        <v>12134026.469999999</v>
      </c>
      <c r="AH60" s="844">
        <v>11165511.930000002</v>
      </c>
      <c r="AI60" s="271">
        <v>9649530.2400000039</v>
      </c>
      <c r="AJ60" s="918">
        <v>9245056.7800000012</v>
      </c>
      <c r="AK60" s="271">
        <v>8785596.6399999987</v>
      </c>
      <c r="AL60" s="271">
        <v>8908726.3900000006</v>
      </c>
      <c r="AM60" s="271">
        <v>9486790.129999999</v>
      </c>
      <c r="AN60" s="271">
        <v>10473702.899999999</v>
      </c>
      <c r="AO60" s="271">
        <v>12060808</v>
      </c>
      <c r="AP60" s="271">
        <v>12579016.68</v>
      </c>
      <c r="AQ60" s="844">
        <v>12474174.68</v>
      </c>
      <c r="AR60" s="271">
        <v>12232010.669999998</v>
      </c>
      <c r="AS60" s="271">
        <v>11350387.959999997</v>
      </c>
      <c r="AT60" s="271">
        <v>10383529.079999998</v>
      </c>
      <c r="AU60" s="271">
        <v>9899783.5600000005</v>
      </c>
      <c r="AV60" s="271">
        <v>9651492.0199999996</v>
      </c>
      <c r="AW60" s="272">
        <v>9507422.9500000011</v>
      </c>
      <c r="AX60" s="273">
        <v>9762202.0800000001</v>
      </c>
      <c r="AY60" s="273">
        <v>10975705.600000001</v>
      </c>
      <c r="AZ60" s="273">
        <v>12452964.869999999</v>
      </c>
      <c r="BA60" s="273">
        <v>12336264.91</v>
      </c>
      <c r="BB60" s="273">
        <v>13177139.540000003</v>
      </c>
      <c r="BC60" s="273">
        <v>13322706.550000001</v>
      </c>
      <c r="BD60" s="273">
        <v>12888888.469999999</v>
      </c>
      <c r="BE60" s="273">
        <v>12316092.560000001</v>
      </c>
      <c r="BF60" s="273">
        <v>11676619.050000001</v>
      </c>
      <c r="BG60" s="273">
        <v>12272078.889999999</v>
      </c>
      <c r="BH60" s="655">
        <v>10596209.629999999</v>
      </c>
      <c r="BI60" s="272">
        <v>10252083.409999998</v>
      </c>
      <c r="BJ60" s="273">
        <v>10294197.949999999</v>
      </c>
      <c r="BK60" s="273">
        <v>11806690.889999999</v>
      </c>
      <c r="BL60" s="273">
        <v>12474199.439999999</v>
      </c>
      <c r="BM60" s="273">
        <v>13381814.799999997</v>
      </c>
      <c r="BN60" s="273">
        <v>13822813.16</v>
      </c>
      <c r="BO60" s="273">
        <v>14569074.24</v>
      </c>
      <c r="BP60" s="273">
        <v>13337700.630000001</v>
      </c>
      <c r="BQ60" s="273">
        <v>13282104.109999999</v>
      </c>
      <c r="BR60" s="219">
        <v>12468176.02</v>
      </c>
      <c r="BS60" s="219"/>
      <c r="BT60" s="219"/>
      <c r="BU60" s="164">
        <f t="shared" si="23"/>
        <v>97386.189999999478</v>
      </c>
      <c r="BV60" s="68">
        <f t="shared" si="23"/>
        <v>371407.79999999981</v>
      </c>
      <c r="BW60" s="68">
        <f t="shared" si="23"/>
        <v>208341.50999999791</v>
      </c>
      <c r="BX60" s="68">
        <f t="shared" si="23"/>
        <v>452980.58000000007</v>
      </c>
      <c r="BY60" s="68">
        <f t="shared" si="23"/>
        <v>947248.0700000003</v>
      </c>
      <c r="BZ60" s="68">
        <f t="shared" si="23"/>
        <v>1290298.2399999984</v>
      </c>
      <c r="CA60" s="68">
        <f t="shared" si="23"/>
        <v>1592341.0499999989</v>
      </c>
      <c r="CB60" s="68">
        <f t="shared" si="23"/>
        <v>1771299.83</v>
      </c>
      <c r="CC60" s="68">
        <f t="shared" si="23"/>
        <v>1699558.1200000029</v>
      </c>
      <c r="CD60" s="74">
        <f t="shared" si="23"/>
        <v>1947219.1299999962</v>
      </c>
    </row>
    <row r="61" spans="1:82" x14ac:dyDescent="0.25">
      <c r="A61" s="4"/>
      <c r="B61" s="61" t="s">
        <v>57</v>
      </c>
      <c r="C61" s="914">
        <v>770251.91000000143</v>
      </c>
      <c r="D61" s="842">
        <v>1022307.5800000007</v>
      </c>
      <c r="E61" s="842">
        <v>1079121.9299999992</v>
      </c>
      <c r="F61" s="842">
        <v>1126488.1799999995</v>
      </c>
      <c r="G61" s="842">
        <v>1132892.4600000002</v>
      </c>
      <c r="H61" s="842">
        <v>1097871.78</v>
      </c>
      <c r="I61" s="842">
        <v>930894.34999999986</v>
      </c>
      <c r="J61" s="842">
        <v>848176.32999999984</v>
      </c>
      <c r="K61" s="842">
        <v>805310.29999999993</v>
      </c>
      <c r="L61" s="842">
        <v>807044.64000000048</v>
      </c>
      <c r="M61" s="842">
        <v>829130.97999999777</v>
      </c>
      <c r="N61" s="838">
        <v>922961.26000000129</v>
      </c>
      <c r="O61" s="915">
        <v>1144670.3800000011</v>
      </c>
      <c r="P61" s="916">
        <v>1529024.8699999996</v>
      </c>
      <c r="Q61" s="842">
        <v>2441566.3299999991</v>
      </c>
      <c r="R61" s="842">
        <v>2975386.9000000004</v>
      </c>
      <c r="S61" s="842">
        <v>3315726.6100000003</v>
      </c>
      <c r="T61" s="844">
        <v>3373421.13</v>
      </c>
      <c r="U61" s="838">
        <v>2849182.6499999994</v>
      </c>
      <c r="V61" s="838">
        <v>2522474.0100000002</v>
      </c>
      <c r="W61" s="838">
        <v>2314546.42</v>
      </c>
      <c r="X61" s="917">
        <v>1723160.8899999994</v>
      </c>
      <c r="Y61" s="92">
        <v>1712728.53</v>
      </c>
      <c r="Z61" s="92">
        <v>2158231.9800000014</v>
      </c>
      <c r="AA61" s="844">
        <v>2240997</v>
      </c>
      <c r="AB61" s="844">
        <v>2468222.4500000011</v>
      </c>
      <c r="AC61" s="844">
        <v>2750090.53</v>
      </c>
      <c r="AD61" s="844">
        <v>2608887.4099999997</v>
      </c>
      <c r="AE61" s="844">
        <v>2551262.1799999997</v>
      </c>
      <c r="AF61" s="844">
        <v>2396584.8099999996</v>
      </c>
      <c r="AG61" s="844">
        <v>2285014.7099999995</v>
      </c>
      <c r="AH61" s="844">
        <v>2048814.77</v>
      </c>
      <c r="AI61" s="271">
        <v>1963983.7299999986</v>
      </c>
      <c r="AJ61" s="918">
        <v>1799029.1100000006</v>
      </c>
      <c r="AK61" s="271">
        <v>1951763.51</v>
      </c>
      <c r="AL61" s="271">
        <v>1883599.0199999996</v>
      </c>
      <c r="AM61" s="271">
        <v>2133478.6100000003</v>
      </c>
      <c r="AN61" s="271">
        <v>2396209.1499999994</v>
      </c>
      <c r="AO61" s="271">
        <v>2633744.4099999992</v>
      </c>
      <c r="AP61" s="271">
        <v>2802995.7100000004</v>
      </c>
      <c r="AQ61" s="844">
        <v>3073180.1100000008</v>
      </c>
      <c r="AR61" s="271">
        <v>2866786.6599999997</v>
      </c>
      <c r="AS61" s="271">
        <v>2699237.0399999996</v>
      </c>
      <c r="AT61" s="271">
        <v>2557580.06</v>
      </c>
      <c r="AU61" s="271">
        <v>2526925.54</v>
      </c>
      <c r="AV61" s="271">
        <v>2407805.6299999994</v>
      </c>
      <c r="AW61" s="272">
        <v>2210400.3599999975</v>
      </c>
      <c r="AX61" s="273">
        <v>2308433.4100000011</v>
      </c>
      <c r="AY61" s="273">
        <v>2491990.4600000014</v>
      </c>
      <c r="AZ61" s="273">
        <v>2715301.3800000018</v>
      </c>
      <c r="BA61" s="273">
        <v>3123166.0500000003</v>
      </c>
      <c r="BB61" s="273">
        <v>3597600.94</v>
      </c>
      <c r="BC61" s="273">
        <v>3886594.3600000003</v>
      </c>
      <c r="BD61" s="273">
        <v>3550055.2100000004</v>
      </c>
      <c r="BE61" s="273">
        <v>3442907.9099999992</v>
      </c>
      <c r="BF61" s="273">
        <v>3212950.71</v>
      </c>
      <c r="BG61" s="273">
        <v>3094910.0500000012</v>
      </c>
      <c r="BH61" s="655">
        <v>2931100.5599999991</v>
      </c>
      <c r="BI61" s="272">
        <v>2805914.2200000021</v>
      </c>
      <c r="BJ61" s="273">
        <v>2632325.370000001</v>
      </c>
      <c r="BK61" s="273">
        <v>2877107.6899999995</v>
      </c>
      <c r="BL61" s="273">
        <v>3233398.2899999982</v>
      </c>
      <c r="BM61" s="273">
        <v>3576434.42</v>
      </c>
      <c r="BN61" s="273">
        <v>2295103.88</v>
      </c>
      <c r="BO61" s="273">
        <v>2768953.9</v>
      </c>
      <c r="BP61" s="273">
        <v>3158291.77</v>
      </c>
      <c r="BQ61" s="273">
        <v>3042113.36</v>
      </c>
      <c r="BR61" s="219">
        <v>2826291.6</v>
      </c>
      <c r="BS61" s="219"/>
      <c r="BT61" s="219"/>
      <c r="BU61" s="164">
        <f t="shared" si="23"/>
        <v>374418.46999999962</v>
      </c>
      <c r="BV61" s="68">
        <f t="shared" si="23"/>
        <v>506717.28999999899</v>
      </c>
      <c r="BW61" s="68">
        <f t="shared" si="23"/>
        <v>1362444.4</v>
      </c>
      <c r="BX61" s="68">
        <f t="shared" si="23"/>
        <v>1848898.7200000009</v>
      </c>
      <c r="BY61" s="68">
        <f t="shared" si="23"/>
        <v>2182834.1500000004</v>
      </c>
      <c r="BZ61" s="68">
        <f t="shared" si="23"/>
        <v>2275549.3499999996</v>
      </c>
      <c r="CA61" s="68">
        <f t="shared" si="23"/>
        <v>1918288.2999999996</v>
      </c>
      <c r="CB61" s="68">
        <f t="shared" si="23"/>
        <v>1674297.6800000004</v>
      </c>
      <c r="CC61" s="68">
        <f t="shared" si="23"/>
        <v>1509236.12</v>
      </c>
      <c r="CD61" s="74">
        <f t="shared" si="23"/>
        <v>916116.24999999895</v>
      </c>
    </row>
    <row r="62" spans="1:82" x14ac:dyDescent="0.25">
      <c r="A62" s="4"/>
      <c r="B62" s="61" t="s">
        <v>61</v>
      </c>
      <c r="C62" s="914"/>
      <c r="D62" s="842"/>
      <c r="E62" s="842"/>
      <c r="F62" s="842"/>
      <c r="G62" s="842"/>
      <c r="H62" s="842"/>
      <c r="I62" s="842"/>
      <c r="J62" s="842"/>
      <c r="K62" s="842"/>
      <c r="L62" s="842"/>
      <c r="M62" s="842"/>
      <c r="N62" s="838"/>
      <c r="O62" s="915"/>
      <c r="P62" s="842"/>
      <c r="Q62" s="842"/>
      <c r="R62" s="842"/>
      <c r="S62" s="842"/>
      <c r="T62" s="844"/>
      <c r="U62" s="838"/>
      <c r="V62" s="838"/>
      <c r="W62" s="838"/>
      <c r="X62" s="917"/>
      <c r="Y62" s="92"/>
      <c r="Z62" s="92"/>
      <c r="AA62" s="844"/>
      <c r="AB62" s="844"/>
      <c r="AC62" s="844"/>
      <c r="AD62" s="844"/>
      <c r="AE62" s="844"/>
      <c r="AF62" s="844"/>
      <c r="AG62" s="844"/>
      <c r="AH62" s="844"/>
      <c r="AI62" s="271"/>
      <c r="AJ62" s="918"/>
      <c r="AK62" s="271"/>
      <c r="AL62" s="271"/>
      <c r="AM62" s="271"/>
      <c r="AN62" s="271"/>
      <c r="AO62" s="271"/>
      <c r="AP62" s="271"/>
      <c r="AQ62" s="844"/>
      <c r="AR62" s="271"/>
      <c r="AS62" s="271"/>
      <c r="AT62" s="271"/>
      <c r="AU62" s="271"/>
      <c r="AV62" s="271"/>
      <c r="AW62" s="272"/>
      <c r="AX62" s="273"/>
      <c r="AY62" s="273"/>
      <c r="AZ62" s="273"/>
      <c r="BA62" s="273"/>
      <c r="BB62" s="273"/>
      <c r="BC62" s="273"/>
      <c r="BD62" s="273"/>
      <c r="BE62" s="273"/>
      <c r="BF62" s="273"/>
      <c r="BG62" s="273"/>
      <c r="BH62" s="655"/>
      <c r="BI62" s="272"/>
      <c r="BJ62" s="273"/>
      <c r="BK62" s="273"/>
      <c r="BL62" s="273"/>
      <c r="BM62" s="273"/>
      <c r="BN62" s="273">
        <v>1251300.69</v>
      </c>
      <c r="BO62" s="273">
        <v>1591582.06</v>
      </c>
      <c r="BP62" s="273">
        <v>1545507.01</v>
      </c>
      <c r="BQ62" s="273">
        <v>1490149.78</v>
      </c>
      <c r="BR62" s="219">
        <v>1387441.51</v>
      </c>
      <c r="BS62" s="219"/>
      <c r="BT62" s="219"/>
      <c r="BU62" s="164">
        <f t="shared" si="23"/>
        <v>0</v>
      </c>
      <c r="BV62" s="68">
        <f t="shared" si="23"/>
        <v>0</v>
      </c>
      <c r="BW62" s="68">
        <f t="shared" si="23"/>
        <v>0</v>
      </c>
      <c r="BX62" s="68">
        <f t="shared" si="23"/>
        <v>0</v>
      </c>
      <c r="BY62" s="68">
        <f t="shared" si="23"/>
        <v>0</v>
      </c>
      <c r="BZ62" s="68">
        <f t="shared" si="23"/>
        <v>0</v>
      </c>
      <c r="CA62" s="68">
        <f t="shared" si="23"/>
        <v>0</v>
      </c>
      <c r="CB62" s="68">
        <f t="shared" si="23"/>
        <v>0</v>
      </c>
      <c r="CC62" s="68">
        <f t="shared" si="23"/>
        <v>0</v>
      </c>
      <c r="CD62" s="74">
        <f t="shared" si="23"/>
        <v>0</v>
      </c>
    </row>
    <row r="63" spans="1:82" x14ac:dyDescent="0.25">
      <c r="A63" s="4"/>
      <c r="B63" s="61" t="s">
        <v>62</v>
      </c>
      <c r="C63" s="914"/>
      <c r="D63" s="842"/>
      <c r="E63" s="842"/>
      <c r="F63" s="842"/>
      <c r="G63" s="842"/>
      <c r="H63" s="842"/>
      <c r="I63" s="842"/>
      <c r="J63" s="842"/>
      <c r="K63" s="842"/>
      <c r="L63" s="842"/>
      <c r="M63" s="842"/>
      <c r="N63" s="838"/>
      <c r="O63" s="915"/>
      <c r="P63" s="842"/>
      <c r="Q63" s="842"/>
      <c r="R63" s="842"/>
      <c r="S63" s="842"/>
      <c r="T63" s="844"/>
      <c r="U63" s="838"/>
      <c r="V63" s="838"/>
      <c r="W63" s="838"/>
      <c r="X63" s="917"/>
      <c r="Y63" s="92"/>
      <c r="Z63" s="92"/>
      <c r="AA63" s="844"/>
      <c r="AB63" s="844"/>
      <c r="AC63" s="844"/>
      <c r="AD63" s="844"/>
      <c r="AE63" s="844"/>
      <c r="AF63" s="844"/>
      <c r="AG63" s="844"/>
      <c r="AH63" s="844"/>
      <c r="AI63" s="271"/>
      <c r="AJ63" s="918"/>
      <c r="AK63" s="271"/>
      <c r="AL63" s="271"/>
      <c r="AM63" s="271"/>
      <c r="AN63" s="271"/>
      <c r="AO63" s="271"/>
      <c r="AP63" s="271"/>
      <c r="AQ63" s="844"/>
      <c r="AR63" s="271"/>
      <c r="AS63" s="271"/>
      <c r="AT63" s="271"/>
      <c r="AU63" s="271"/>
      <c r="AV63" s="271"/>
      <c r="AW63" s="272"/>
      <c r="AX63" s="273"/>
      <c r="AY63" s="273"/>
      <c r="AZ63" s="273"/>
      <c r="BA63" s="273"/>
      <c r="BB63" s="273"/>
      <c r="BC63" s="273"/>
      <c r="BD63" s="273"/>
      <c r="BE63" s="273"/>
      <c r="BF63" s="273"/>
      <c r="BG63" s="273"/>
      <c r="BH63" s="655"/>
      <c r="BI63" s="272"/>
      <c r="BJ63" s="273"/>
      <c r="BK63" s="273"/>
      <c r="BL63" s="273"/>
      <c r="BM63" s="273"/>
      <c r="BN63" s="273">
        <v>238952.22</v>
      </c>
      <c r="BO63" s="273">
        <v>482752.48</v>
      </c>
      <c r="BP63" s="273">
        <v>447175.17</v>
      </c>
      <c r="BQ63" s="273">
        <v>169146.7</v>
      </c>
      <c r="BR63" s="219">
        <v>125054.62</v>
      </c>
      <c r="BS63" s="219"/>
      <c r="BT63" s="219"/>
      <c r="BU63" s="164">
        <f t="shared" si="23"/>
        <v>0</v>
      </c>
      <c r="BV63" s="68">
        <f t="shared" si="23"/>
        <v>0</v>
      </c>
      <c r="BW63" s="68">
        <f t="shared" si="23"/>
        <v>0</v>
      </c>
      <c r="BX63" s="68">
        <f t="shared" si="23"/>
        <v>0</v>
      </c>
      <c r="BY63" s="68">
        <f t="shared" si="23"/>
        <v>0</v>
      </c>
      <c r="BZ63" s="68">
        <f t="shared" si="23"/>
        <v>0</v>
      </c>
      <c r="CA63" s="68">
        <f t="shared" si="23"/>
        <v>0</v>
      </c>
      <c r="CB63" s="68">
        <f t="shared" si="23"/>
        <v>0</v>
      </c>
      <c r="CC63" s="68">
        <f t="shared" si="23"/>
        <v>0</v>
      </c>
      <c r="CD63" s="74">
        <f t="shared" si="23"/>
        <v>0</v>
      </c>
    </row>
    <row r="64" spans="1:82" x14ac:dyDescent="0.25">
      <c r="A64" s="4"/>
      <c r="B64" s="61" t="s">
        <v>46</v>
      </c>
      <c r="C64" s="914">
        <v>18442884.559999999</v>
      </c>
      <c r="D64" s="842">
        <v>20249987.539999999</v>
      </c>
      <c r="E64" s="842">
        <v>22538371.740000002</v>
      </c>
      <c r="F64" s="842">
        <v>24503638.989999998</v>
      </c>
      <c r="G64" s="842">
        <v>24614049.57</v>
      </c>
      <c r="H64" s="842">
        <v>23575770.700000003</v>
      </c>
      <c r="I64" s="842">
        <v>21766878.660000004</v>
      </c>
      <c r="J64" s="842">
        <v>19848857.649999999</v>
      </c>
      <c r="K64" s="842">
        <v>18797954.960000005</v>
      </c>
      <c r="L64" s="842">
        <v>18091259.349999998</v>
      </c>
      <c r="M64" s="842">
        <v>16998314.929999996</v>
      </c>
      <c r="N64" s="838">
        <v>17130740.800000001</v>
      </c>
      <c r="O64" s="915">
        <v>19628915.250000007</v>
      </c>
      <c r="P64" s="842">
        <v>22765927.919999998</v>
      </c>
      <c r="Q64" s="842">
        <v>26591342.579999998</v>
      </c>
      <c r="R64" s="842">
        <v>29418897.829999998</v>
      </c>
      <c r="S64" s="842">
        <v>31405810.82</v>
      </c>
      <c r="T64" s="844">
        <f>SUM(T59:T63)</f>
        <v>32212425.349999998</v>
      </c>
      <c r="U64" s="838">
        <v>30951241.379999995</v>
      </c>
      <c r="V64" s="838">
        <v>29676951.060000006</v>
      </c>
      <c r="W64" s="838">
        <v>28580935.130000003</v>
      </c>
      <c r="X64" s="917">
        <v>27450498.709999997</v>
      </c>
      <c r="Y64" s="92">
        <v>26855633.109999996</v>
      </c>
      <c r="Z64" s="92">
        <v>27953974.950000007</v>
      </c>
      <c r="AA64" s="844">
        <f>SUM(AA59:AA63)</f>
        <v>30413732</v>
      </c>
      <c r="AB64" s="844">
        <v>33419056.109999999</v>
      </c>
      <c r="AC64" s="844">
        <v>37293527.590000004</v>
      </c>
      <c r="AD64" s="844">
        <f>SUM(AD59:AD63)</f>
        <v>39982240.319999985</v>
      </c>
      <c r="AE64" s="844">
        <v>40302866.690000005</v>
      </c>
      <c r="AF64" s="844">
        <f>SUM(AF59:AF63)</f>
        <v>38987383.920000002</v>
      </c>
      <c r="AG64" s="844">
        <v>36059596.219999999</v>
      </c>
      <c r="AH64" s="844">
        <v>33265753.859999996</v>
      </c>
      <c r="AI64" s="271">
        <f t="shared" ref="AI64" si="24">SUM(AI59:AI63)</f>
        <v>29911588.410000004</v>
      </c>
      <c r="AJ64" s="918">
        <v>28259126.02</v>
      </c>
      <c r="AK64" s="271">
        <v>27054965.349999998</v>
      </c>
      <c r="AL64" s="271">
        <v>27277254.370000001</v>
      </c>
      <c r="AM64" s="271">
        <v>29631635.620000001</v>
      </c>
      <c r="AN64" s="271">
        <v>32790177.379999992</v>
      </c>
      <c r="AO64" s="271">
        <v>37850292.059999995</v>
      </c>
      <c r="AP64" s="271">
        <v>40471973.880000003</v>
      </c>
      <c r="AQ64" s="844">
        <f t="shared" ref="AQ64" si="25">SUM(AQ59:AQ63)</f>
        <v>39237118.289999992</v>
      </c>
      <c r="AR64" s="271">
        <v>37409249.089999996</v>
      </c>
      <c r="AS64" s="271">
        <v>34707660.490000002</v>
      </c>
      <c r="AT64" s="271">
        <v>31890849.049999997</v>
      </c>
      <c r="AU64" s="271">
        <v>29909620.780000001</v>
      </c>
      <c r="AV64" s="271">
        <v>28833680.390000001</v>
      </c>
      <c r="AW64" s="272">
        <v>28393736.07</v>
      </c>
      <c r="AX64" s="273">
        <v>29236493.320000004</v>
      </c>
      <c r="AY64" s="273">
        <v>32845220.370000005</v>
      </c>
      <c r="AZ64" s="273">
        <v>37211046.859999999</v>
      </c>
      <c r="BA64" s="273">
        <v>36952020.899999999</v>
      </c>
      <c r="BB64" s="273">
        <v>40865921.579999998</v>
      </c>
      <c r="BC64" s="273">
        <v>41291544.129999995</v>
      </c>
      <c r="BD64" s="273">
        <v>39628023.779999994</v>
      </c>
      <c r="BE64" s="273">
        <v>36963175.240000002</v>
      </c>
      <c r="BF64" s="273">
        <v>34662278.299999997</v>
      </c>
      <c r="BG64" s="273">
        <v>36309272.150000006</v>
      </c>
      <c r="BH64" s="655">
        <v>31607008.119999997</v>
      </c>
      <c r="BI64" s="272">
        <v>30804307.440000009</v>
      </c>
      <c r="BJ64" s="273">
        <v>31185117.690000005</v>
      </c>
      <c r="BK64" s="273">
        <v>34919340.649999999</v>
      </c>
      <c r="BL64" s="273">
        <v>36804735.219999999</v>
      </c>
      <c r="BM64" s="273">
        <v>40137883.370000005</v>
      </c>
      <c r="BN64" s="273">
        <v>39221354.029999994</v>
      </c>
      <c r="BO64" s="273">
        <v>44144740.579999998</v>
      </c>
      <c r="BP64" s="273">
        <v>43881663.140000001</v>
      </c>
      <c r="BQ64" s="273">
        <v>42349856.980000004</v>
      </c>
      <c r="BR64" s="219">
        <v>40135029.07</v>
      </c>
      <c r="BS64" s="219"/>
      <c r="BT64" s="219"/>
      <c r="BU64" s="164">
        <f t="shared" si="23"/>
        <v>1186030.6900000088</v>
      </c>
      <c r="BV64" s="68">
        <f t="shared" si="23"/>
        <v>2515940.379999999</v>
      </c>
      <c r="BW64" s="68">
        <f t="shared" si="23"/>
        <v>4052970.8399999961</v>
      </c>
      <c r="BX64" s="68">
        <f t="shared" si="23"/>
        <v>4915258.84</v>
      </c>
      <c r="BY64" s="68">
        <f t="shared" si="23"/>
        <v>6791761.25</v>
      </c>
      <c r="BZ64" s="68">
        <f t="shared" si="23"/>
        <v>8636654.6499999948</v>
      </c>
      <c r="CA64" s="68">
        <f t="shared" si="23"/>
        <v>9184362.7199999914</v>
      </c>
      <c r="CB64" s="68">
        <f t="shared" si="23"/>
        <v>9828093.4100000076</v>
      </c>
      <c r="CC64" s="68">
        <f t="shared" si="23"/>
        <v>9782980.1699999981</v>
      </c>
      <c r="CD64" s="74">
        <f t="shared" si="23"/>
        <v>9359239.3599999994</v>
      </c>
    </row>
    <row r="65" spans="1:82" x14ac:dyDescent="0.25">
      <c r="A65" s="4">
        <v>9</v>
      </c>
      <c r="B65" s="79" t="s">
        <v>47</v>
      </c>
      <c r="C65" s="914"/>
      <c r="D65" s="842"/>
      <c r="E65" s="842"/>
      <c r="F65" s="842"/>
      <c r="G65" s="842"/>
      <c r="H65" s="842"/>
      <c r="I65" s="842"/>
      <c r="J65" s="842"/>
      <c r="K65" s="842"/>
      <c r="L65" s="842"/>
      <c r="M65" s="842"/>
      <c r="N65" s="838"/>
      <c r="O65" s="915"/>
      <c r="P65" s="842"/>
      <c r="Q65" s="842"/>
      <c r="R65" s="842"/>
      <c r="S65" s="842"/>
      <c r="T65" s="844"/>
      <c r="U65" s="838"/>
      <c r="V65" s="838"/>
      <c r="W65" s="838"/>
      <c r="X65" s="917"/>
      <c r="Y65" s="92"/>
      <c r="Z65" s="92"/>
      <c r="AA65" s="844"/>
      <c r="AB65" s="844"/>
      <c r="AC65" s="844"/>
      <c r="AD65" s="844"/>
      <c r="AE65" s="844"/>
      <c r="AF65" s="844"/>
      <c r="AG65" s="844"/>
      <c r="AH65" s="844"/>
      <c r="AI65" s="271"/>
      <c r="AJ65" s="918"/>
      <c r="AK65" s="271"/>
      <c r="AL65" s="271"/>
      <c r="AM65" s="271"/>
      <c r="AN65" s="271"/>
      <c r="AO65" s="271"/>
      <c r="AP65" s="271"/>
      <c r="AQ65" s="844"/>
      <c r="AR65" s="271"/>
      <c r="AS65" s="271"/>
      <c r="AT65" s="271"/>
      <c r="AU65" s="271"/>
      <c r="AV65" s="271"/>
      <c r="AW65" s="272"/>
      <c r="AX65" s="273"/>
      <c r="AY65" s="273"/>
      <c r="AZ65" s="273"/>
      <c r="BA65" s="273"/>
      <c r="BB65" s="273"/>
      <c r="BC65" s="273"/>
      <c r="BD65" s="273"/>
      <c r="BE65" s="273"/>
      <c r="BF65" s="273"/>
      <c r="BG65" s="273"/>
      <c r="BH65" s="655"/>
      <c r="BI65" s="272"/>
      <c r="BJ65" s="273"/>
      <c r="BK65" s="273"/>
      <c r="BL65" s="273"/>
      <c r="BM65" s="273"/>
      <c r="BN65" s="273"/>
      <c r="BO65" s="273"/>
      <c r="BP65" s="273"/>
      <c r="BQ65" s="273"/>
      <c r="BR65" s="219"/>
      <c r="BS65" s="219"/>
      <c r="BT65" s="219"/>
      <c r="BU65" s="164"/>
      <c r="BV65" s="68"/>
      <c r="BW65" s="68"/>
      <c r="BX65" s="68"/>
      <c r="BY65" s="68"/>
      <c r="BZ65" s="68"/>
      <c r="CA65" s="68"/>
      <c r="CB65" s="68"/>
      <c r="CC65" s="68"/>
      <c r="CD65" s="74"/>
    </row>
    <row r="66" spans="1:82" x14ac:dyDescent="0.25">
      <c r="A66" s="4"/>
      <c r="B66" s="61" t="s">
        <v>41</v>
      </c>
      <c r="C66" s="919">
        <v>20559107.209999997</v>
      </c>
      <c r="D66" s="838">
        <v>22291444.25</v>
      </c>
      <c r="E66" s="838">
        <v>21803831.550000001</v>
      </c>
      <c r="F66" s="838">
        <v>19892015.600000001</v>
      </c>
      <c r="G66" s="838">
        <v>17460299.770000003</v>
      </c>
      <c r="H66" s="838">
        <v>15581910.019999998</v>
      </c>
      <c r="I66" s="838">
        <v>13802061.17</v>
      </c>
      <c r="J66" s="838">
        <v>12208117.77</v>
      </c>
      <c r="K66" s="838">
        <v>11650278.000000004</v>
      </c>
      <c r="L66" s="838">
        <v>13205992.179999998</v>
      </c>
      <c r="M66" s="838">
        <v>16028381.119999999</v>
      </c>
      <c r="N66" s="838">
        <v>18974445.109999999</v>
      </c>
      <c r="O66" s="836">
        <v>22541897.210000001</v>
      </c>
      <c r="P66" s="838">
        <v>23816098.16</v>
      </c>
      <c r="Q66" s="838">
        <v>24338595.130000003</v>
      </c>
      <c r="R66" s="838">
        <v>23924415.849999998</v>
      </c>
      <c r="S66" s="838">
        <v>21898367.490000002</v>
      </c>
      <c r="T66" s="271">
        <f>+T45+T52+T59</f>
        <v>20631466.129999995</v>
      </c>
      <c r="U66" s="838">
        <v>19504832.57</v>
      </c>
      <c r="V66" s="838">
        <v>18669048.110000003</v>
      </c>
      <c r="W66" s="838">
        <v>18347928.419999998</v>
      </c>
      <c r="X66" s="917">
        <v>19267662.789999999</v>
      </c>
      <c r="Y66" s="92">
        <v>22411609.299999993</v>
      </c>
      <c r="Z66" s="92">
        <v>27504659.160000004</v>
      </c>
      <c r="AA66" s="271">
        <f>+AA45+AA52+AA59</f>
        <v>31546203</v>
      </c>
      <c r="AB66" s="271">
        <v>33137878.75</v>
      </c>
      <c r="AC66" s="271">
        <v>32542814.649999999</v>
      </c>
      <c r="AD66" s="271">
        <f>+AD45+AD52+AD59</f>
        <v>31135545.059999995</v>
      </c>
      <c r="AE66" s="271">
        <v>28305287.300000004</v>
      </c>
      <c r="AF66" s="271">
        <f>+AF45+AF52+AF59</f>
        <v>26016642.460000001</v>
      </c>
      <c r="AG66" s="271">
        <v>23402048.329999998</v>
      </c>
      <c r="AH66" s="271">
        <v>21774689.219999995</v>
      </c>
      <c r="AI66" s="271">
        <f t="shared" ref="AI66:AI70" si="26">+AI45+AI52+AI59</f>
        <v>20129477.300000001</v>
      </c>
      <c r="AJ66" s="918">
        <v>20831913.299999997</v>
      </c>
      <c r="AK66" s="271">
        <v>23711849.019999996</v>
      </c>
      <c r="AL66" s="271">
        <v>28056017.07</v>
      </c>
      <c r="AM66" s="271">
        <v>33241555.900000002</v>
      </c>
      <c r="AN66" s="271">
        <v>35073325.129999995</v>
      </c>
      <c r="AO66" s="271">
        <v>35114799.899999999</v>
      </c>
      <c r="AP66" s="271">
        <v>33134525.310000002</v>
      </c>
      <c r="AQ66" s="271">
        <f t="shared" ref="AQ66:AQ70" si="27">+AQ45+AQ52+AQ59</f>
        <v>27866662.829999998</v>
      </c>
      <c r="AR66" s="271">
        <v>24936653.060000002</v>
      </c>
      <c r="AS66" s="271">
        <v>22839931.220000003</v>
      </c>
      <c r="AT66" s="271">
        <v>21004863.899999999</v>
      </c>
      <c r="AU66" s="271">
        <v>20129490.07</v>
      </c>
      <c r="AV66" s="271">
        <v>20898098.110000003</v>
      </c>
      <c r="AW66" s="272">
        <v>25433285.699999999</v>
      </c>
      <c r="AX66" s="273">
        <v>32128056.039999999</v>
      </c>
      <c r="AY66" s="273">
        <v>35923891.75</v>
      </c>
      <c r="AZ66" s="273">
        <v>36930161.969999999</v>
      </c>
      <c r="BA66" s="273">
        <v>32700113.960000001</v>
      </c>
      <c r="BB66" s="273">
        <v>30826424.770000003</v>
      </c>
      <c r="BC66" s="273">
        <v>27635984.57</v>
      </c>
      <c r="BD66" s="273">
        <v>25464959.379999999</v>
      </c>
      <c r="BE66" s="273">
        <v>23002013.060000002</v>
      </c>
      <c r="BF66" s="273">
        <v>21470398.489999998</v>
      </c>
      <c r="BG66" s="273">
        <v>22829734.850000001</v>
      </c>
      <c r="BH66" s="655">
        <v>21730197.119999997</v>
      </c>
      <c r="BI66" s="272">
        <v>25689125.150000006</v>
      </c>
      <c r="BJ66" s="273">
        <v>30637362.590000004</v>
      </c>
      <c r="BK66" s="273">
        <v>34547452.090000004</v>
      </c>
      <c r="BL66" s="273">
        <v>34104719.369999997</v>
      </c>
      <c r="BM66" s="273">
        <v>35744345.280000001</v>
      </c>
      <c r="BN66" s="273">
        <v>30570292.109999999</v>
      </c>
      <c r="BO66" s="273">
        <v>29808551.210000001</v>
      </c>
      <c r="BP66" s="273">
        <v>29140645.030000001</v>
      </c>
      <c r="BQ66" s="273">
        <v>27836528.969999999</v>
      </c>
      <c r="BR66" s="219">
        <v>26163081.109999999</v>
      </c>
      <c r="BS66" s="219"/>
      <c r="BT66" s="219"/>
      <c r="BU66" s="164">
        <f t="shared" ref="BU66:CD71" si="28">O66-C66</f>
        <v>1982790.0000000037</v>
      </c>
      <c r="BV66" s="68">
        <f t="shared" si="28"/>
        <v>1524653.9100000001</v>
      </c>
      <c r="BW66" s="68">
        <f t="shared" si="28"/>
        <v>2534763.5800000019</v>
      </c>
      <c r="BX66" s="68">
        <f t="shared" si="28"/>
        <v>4032400.2499999963</v>
      </c>
      <c r="BY66" s="68">
        <f t="shared" si="28"/>
        <v>4438067.7199999988</v>
      </c>
      <c r="BZ66" s="68">
        <f t="shared" si="28"/>
        <v>5049556.1099999975</v>
      </c>
      <c r="CA66" s="68">
        <f t="shared" si="28"/>
        <v>5702771.4000000004</v>
      </c>
      <c r="CB66" s="68">
        <f t="shared" si="28"/>
        <v>6460930.3400000036</v>
      </c>
      <c r="CC66" s="68">
        <f t="shared" si="28"/>
        <v>6697650.4199999943</v>
      </c>
      <c r="CD66" s="74">
        <f t="shared" si="28"/>
        <v>6061670.6100000013</v>
      </c>
    </row>
    <row r="67" spans="1:82" x14ac:dyDescent="0.25">
      <c r="A67" s="4"/>
      <c r="B67" s="61" t="s">
        <v>42</v>
      </c>
      <c r="C67" s="919">
        <v>10674423.370000001</v>
      </c>
      <c r="D67" s="838">
        <v>11130106.07</v>
      </c>
      <c r="E67" s="838">
        <v>11351875.27</v>
      </c>
      <c r="F67" s="838">
        <v>10639342.219999999</v>
      </c>
      <c r="G67" s="838">
        <v>10228251.699999999</v>
      </c>
      <c r="H67" s="838">
        <v>9597638.620000001</v>
      </c>
      <c r="I67" s="838">
        <v>9000346.3000000007</v>
      </c>
      <c r="J67" s="838">
        <v>8630358.25</v>
      </c>
      <c r="K67" s="838">
        <v>8410798.2299999986</v>
      </c>
      <c r="L67" s="838">
        <v>8508832.2400000002</v>
      </c>
      <c r="M67" s="838">
        <v>9202538.9700000007</v>
      </c>
      <c r="N67" s="838">
        <v>9848321.5299999993</v>
      </c>
      <c r="O67" s="836">
        <v>10952203.41</v>
      </c>
      <c r="P67" s="838">
        <v>11524867.77</v>
      </c>
      <c r="Q67" s="838">
        <v>11329104.099999998</v>
      </c>
      <c r="R67" s="838">
        <v>11479306</v>
      </c>
      <c r="S67" s="838">
        <v>11434818.6</v>
      </c>
      <c r="T67" s="271">
        <f>+T46+T53+T60</f>
        <v>10823719.710000001</v>
      </c>
      <c r="U67" s="838">
        <v>10576896.880000001</v>
      </c>
      <c r="V67" s="838">
        <v>10394231.07</v>
      </c>
      <c r="W67" s="838">
        <v>10110161.110000001</v>
      </c>
      <c r="X67" s="917">
        <v>10363915.019999996</v>
      </c>
      <c r="Y67" s="92">
        <v>11388180.59</v>
      </c>
      <c r="Z67" s="92">
        <v>13128001.960000001</v>
      </c>
      <c r="AA67" s="271">
        <f>+AA46+AA53+AA60</f>
        <v>15028222</v>
      </c>
      <c r="AB67" s="271">
        <v>14974276.490000002</v>
      </c>
      <c r="AC67" s="271">
        <v>15267407.960000001</v>
      </c>
      <c r="AD67" s="271">
        <f>+AD46+AD53+AD60</f>
        <v>15384187.749999996</v>
      </c>
      <c r="AE67" s="271">
        <v>14683711.740000002</v>
      </c>
      <c r="AF67" s="271">
        <f>+AF46+AF53+AF60</f>
        <v>13661609.460000001</v>
      </c>
      <c r="AG67" s="271">
        <v>12834154.759999998</v>
      </c>
      <c r="AH67" s="271">
        <v>11831953.760000002</v>
      </c>
      <c r="AI67" s="271">
        <f t="shared" si="26"/>
        <v>10206359.100000003</v>
      </c>
      <c r="AJ67" s="918">
        <v>10233711.550000001</v>
      </c>
      <c r="AK67" s="271">
        <v>10903016.749999998</v>
      </c>
      <c r="AL67" s="271">
        <v>12453268.92</v>
      </c>
      <c r="AM67" s="271">
        <v>14250771.16</v>
      </c>
      <c r="AN67" s="271">
        <v>15554991.799999999</v>
      </c>
      <c r="AO67" s="271">
        <v>16054162.58</v>
      </c>
      <c r="AP67" s="271">
        <v>15232959.549999999</v>
      </c>
      <c r="AQ67" s="271">
        <f t="shared" si="27"/>
        <v>14047797.059999999</v>
      </c>
      <c r="AR67" s="271">
        <v>13182917.729999999</v>
      </c>
      <c r="AS67" s="271">
        <v>12138173.129999997</v>
      </c>
      <c r="AT67" s="271">
        <v>11105364.139999999</v>
      </c>
      <c r="AU67" s="271">
        <v>10841665.640000001</v>
      </c>
      <c r="AV67" s="271">
        <v>11065940</v>
      </c>
      <c r="AW67" s="272">
        <v>12457459.640000001</v>
      </c>
      <c r="AX67" s="273">
        <v>15177454.83</v>
      </c>
      <c r="AY67" s="273">
        <v>16897337.360000003</v>
      </c>
      <c r="AZ67" s="273">
        <v>18029465.09</v>
      </c>
      <c r="BA67" s="273">
        <v>16441540.49</v>
      </c>
      <c r="BB67" s="273">
        <v>15784882.590000004</v>
      </c>
      <c r="BC67" s="273">
        <v>14729631.790000001</v>
      </c>
      <c r="BD67" s="273">
        <v>13769013.559999999</v>
      </c>
      <c r="BE67" s="273">
        <v>13034223.34</v>
      </c>
      <c r="BF67" s="273">
        <v>12319248.540000001</v>
      </c>
      <c r="BG67" s="273">
        <v>12981961.52</v>
      </c>
      <c r="BH67" s="655">
        <v>11918519.09</v>
      </c>
      <c r="BI67" s="272">
        <v>13439544.949999999</v>
      </c>
      <c r="BJ67" s="273">
        <v>14950878.079999998</v>
      </c>
      <c r="BK67" s="273">
        <v>17748237.109999999</v>
      </c>
      <c r="BL67" s="273">
        <v>17643467.710000001</v>
      </c>
      <c r="BM67" s="273">
        <v>18195053.059999995</v>
      </c>
      <c r="BN67" s="273">
        <v>17530874.23</v>
      </c>
      <c r="BO67" s="273">
        <v>16610706.310000001</v>
      </c>
      <c r="BP67" s="273">
        <v>14347910.91</v>
      </c>
      <c r="BQ67" s="273">
        <v>14257647.859999999</v>
      </c>
      <c r="BR67" s="219">
        <v>13361282.6</v>
      </c>
      <c r="BS67" s="219"/>
      <c r="BT67" s="219"/>
      <c r="BU67" s="164">
        <f t="shared" si="28"/>
        <v>277780.03999999911</v>
      </c>
      <c r="BV67" s="68">
        <f t="shared" si="28"/>
        <v>394761.69999999925</v>
      </c>
      <c r="BW67" s="68">
        <f t="shared" si="28"/>
        <v>-22771.170000001788</v>
      </c>
      <c r="BX67" s="68">
        <f t="shared" si="28"/>
        <v>839963.78000000119</v>
      </c>
      <c r="BY67" s="68">
        <f t="shared" si="28"/>
        <v>1206566.9000000004</v>
      </c>
      <c r="BZ67" s="68">
        <f t="shared" si="28"/>
        <v>1226081.0899999999</v>
      </c>
      <c r="CA67" s="68">
        <f t="shared" si="28"/>
        <v>1576550.58</v>
      </c>
      <c r="CB67" s="68">
        <f t="shared" si="28"/>
        <v>1763872.8200000003</v>
      </c>
      <c r="CC67" s="68">
        <f t="shared" si="28"/>
        <v>1699362.8800000027</v>
      </c>
      <c r="CD67" s="74">
        <f t="shared" si="28"/>
        <v>1855082.7799999956</v>
      </c>
    </row>
    <row r="68" spans="1:82" x14ac:dyDescent="0.25">
      <c r="A68" s="4"/>
      <c r="B68" s="61" t="s">
        <v>57</v>
      </c>
      <c r="C68" s="919">
        <v>3990817.1500000013</v>
      </c>
      <c r="D68" s="838">
        <v>4350042.9600000009</v>
      </c>
      <c r="E68" s="838">
        <v>3418745.1099999994</v>
      </c>
      <c r="F68" s="838">
        <v>2337891.4999999991</v>
      </c>
      <c r="G68" s="838">
        <v>1999625.2600000002</v>
      </c>
      <c r="H68" s="838">
        <v>1819335.8599999999</v>
      </c>
      <c r="I68" s="838">
        <v>1477748.3299999998</v>
      </c>
      <c r="J68" s="838">
        <v>1347428.5499999998</v>
      </c>
      <c r="K68" s="838">
        <v>1418189.2299999997</v>
      </c>
      <c r="L68" s="838">
        <v>2793262.0600000005</v>
      </c>
      <c r="M68" s="838">
        <v>3461630.4799999981</v>
      </c>
      <c r="N68" s="838">
        <v>4190541.5600000015</v>
      </c>
      <c r="O68" s="836">
        <v>6012116.3000000007</v>
      </c>
      <c r="P68" s="838">
        <v>7112435.879999999</v>
      </c>
      <c r="Q68" s="838">
        <v>6766560.1999999993</v>
      </c>
      <c r="R68" s="838">
        <v>5584847.4299999997</v>
      </c>
      <c r="S68" s="838">
        <v>4612625.790000001</v>
      </c>
      <c r="T68" s="271">
        <f>+T47+T54+T61</f>
        <v>4253172.29</v>
      </c>
      <c r="U68" s="838">
        <v>3616355.1399999997</v>
      </c>
      <c r="V68" s="838">
        <v>3157998.64</v>
      </c>
      <c r="W68" s="838">
        <v>2949598.8899999997</v>
      </c>
      <c r="X68" s="917">
        <v>3467621.6099999994</v>
      </c>
      <c r="Y68" s="92">
        <v>5780306.8400000008</v>
      </c>
      <c r="Z68" s="92">
        <v>6683312.5000000009</v>
      </c>
      <c r="AA68" s="271">
        <f>+AA47+AA54+AA61</f>
        <v>7048230</v>
      </c>
      <c r="AB68" s="271">
        <v>6255629.8800000018</v>
      </c>
      <c r="AC68" s="271">
        <v>5831098.5</v>
      </c>
      <c r="AD68" s="271">
        <f>+AD47+AD54+AD61</f>
        <v>4286500.6399999997</v>
      </c>
      <c r="AE68" s="271">
        <v>3313983.1699999995</v>
      </c>
      <c r="AF68" s="271">
        <f>+AF47+AF54+AF61</f>
        <v>3031292.5199999996</v>
      </c>
      <c r="AG68" s="271">
        <v>3176490.59</v>
      </c>
      <c r="AH68" s="271">
        <v>2838358.23</v>
      </c>
      <c r="AI68" s="271">
        <f t="shared" si="26"/>
        <v>3295121.7499999991</v>
      </c>
      <c r="AJ68" s="918">
        <v>4743897.1900000004</v>
      </c>
      <c r="AK68" s="271">
        <v>7223881.9899999993</v>
      </c>
      <c r="AL68" s="271">
        <v>8205466.1499999994</v>
      </c>
      <c r="AM68" s="271">
        <v>8807240.4800000004</v>
      </c>
      <c r="AN68" s="271">
        <v>6890454.46</v>
      </c>
      <c r="AO68" s="271">
        <v>6401443.4799999995</v>
      </c>
      <c r="AP68" s="271">
        <v>5165325.5</v>
      </c>
      <c r="AQ68" s="271">
        <f t="shared" si="27"/>
        <v>4650969.1300000008</v>
      </c>
      <c r="AR68" s="271">
        <v>4098112.6799999997</v>
      </c>
      <c r="AS68" s="271">
        <v>4008054.5699999994</v>
      </c>
      <c r="AT68" s="271">
        <v>3780810.5300000003</v>
      </c>
      <c r="AU68" s="271">
        <v>3980953.12</v>
      </c>
      <c r="AV68" s="271">
        <v>4355380.6099999994</v>
      </c>
      <c r="AW68" s="272">
        <v>5623520.3799999971</v>
      </c>
      <c r="AX68" s="273">
        <v>7470613.5000000009</v>
      </c>
      <c r="AY68" s="273">
        <v>8069607.3600000013</v>
      </c>
      <c r="AZ68" s="273">
        <v>7908148.4700000016</v>
      </c>
      <c r="BA68" s="273">
        <v>7511314.5</v>
      </c>
      <c r="BB68" s="273">
        <v>6779143.4000000004</v>
      </c>
      <c r="BC68" s="273">
        <v>5225840.7</v>
      </c>
      <c r="BD68" s="273">
        <v>4584912.25</v>
      </c>
      <c r="BE68" s="273">
        <v>4153416.2799999993</v>
      </c>
      <c r="BF68" s="273">
        <v>4133347.09</v>
      </c>
      <c r="BG68" s="273">
        <v>4256904.580000001</v>
      </c>
      <c r="BH68" s="655">
        <v>5719651.1799999997</v>
      </c>
      <c r="BI68" s="272">
        <v>6794808.1800000016</v>
      </c>
      <c r="BJ68" s="273">
        <v>8557104.2400000021</v>
      </c>
      <c r="BK68" s="273">
        <v>8453906.879999999</v>
      </c>
      <c r="BL68" s="273">
        <v>7746745.9499999983</v>
      </c>
      <c r="BM68" s="273">
        <v>8476932.0500000007</v>
      </c>
      <c r="BN68" s="273">
        <v>3964102.41</v>
      </c>
      <c r="BO68" s="273">
        <v>4126583.59</v>
      </c>
      <c r="BP68" s="273">
        <v>3746700</v>
      </c>
      <c r="BQ68" s="273">
        <v>3631204.35</v>
      </c>
      <c r="BR68" s="219">
        <v>4789538.7</v>
      </c>
      <c r="BS68" s="219"/>
      <c r="BT68" s="219"/>
      <c r="BU68" s="164">
        <f t="shared" si="28"/>
        <v>2021299.1499999994</v>
      </c>
      <c r="BV68" s="68">
        <f t="shared" si="28"/>
        <v>2762392.9199999981</v>
      </c>
      <c r="BW68" s="68">
        <f t="shared" si="28"/>
        <v>3347815.09</v>
      </c>
      <c r="BX68" s="68">
        <f t="shared" si="28"/>
        <v>3246955.9300000006</v>
      </c>
      <c r="BY68" s="68">
        <f t="shared" si="28"/>
        <v>2613000.5300000007</v>
      </c>
      <c r="BZ68" s="68">
        <f t="shared" si="28"/>
        <v>2433836.4300000002</v>
      </c>
      <c r="CA68" s="68">
        <f t="shared" si="28"/>
        <v>2138606.8099999996</v>
      </c>
      <c r="CB68" s="68">
        <f t="shared" si="28"/>
        <v>1810570.0900000003</v>
      </c>
      <c r="CC68" s="68">
        <f t="shared" si="28"/>
        <v>1531409.66</v>
      </c>
      <c r="CD68" s="74">
        <f t="shared" si="28"/>
        <v>674359.54999999888</v>
      </c>
    </row>
    <row r="69" spans="1:82" x14ac:dyDescent="0.25">
      <c r="A69" s="4"/>
      <c r="B69" s="61" t="s">
        <v>61</v>
      </c>
      <c r="C69" s="919">
        <v>0</v>
      </c>
      <c r="D69" s="838">
        <v>0</v>
      </c>
      <c r="E69" s="838">
        <v>0</v>
      </c>
      <c r="F69" s="838">
        <v>0</v>
      </c>
      <c r="G69" s="838">
        <v>0</v>
      </c>
      <c r="H69" s="838">
        <v>0</v>
      </c>
      <c r="I69" s="838">
        <v>0</v>
      </c>
      <c r="J69" s="838">
        <v>0</v>
      </c>
      <c r="K69" s="838">
        <v>0</v>
      </c>
      <c r="L69" s="838">
        <v>0</v>
      </c>
      <c r="M69" s="838">
        <v>0</v>
      </c>
      <c r="N69" s="838">
        <v>0</v>
      </c>
      <c r="O69" s="836">
        <v>0</v>
      </c>
      <c r="P69" s="838">
        <v>0</v>
      </c>
      <c r="Q69" s="838">
        <v>0</v>
      </c>
      <c r="R69" s="838">
        <v>0</v>
      </c>
      <c r="S69" s="838">
        <v>0</v>
      </c>
      <c r="T69" s="271">
        <f>+T48+T55+T62</f>
        <v>0</v>
      </c>
      <c r="U69" s="838">
        <v>0</v>
      </c>
      <c r="V69" s="838">
        <v>0</v>
      </c>
      <c r="W69" s="838">
        <v>0</v>
      </c>
      <c r="X69" s="917">
        <v>0</v>
      </c>
      <c r="Y69" s="92">
        <v>0</v>
      </c>
      <c r="Z69" s="92">
        <v>0</v>
      </c>
      <c r="AA69" s="271">
        <f>+AA48+AA55+AA62</f>
        <v>0</v>
      </c>
      <c r="AB69" s="271">
        <v>0</v>
      </c>
      <c r="AC69" s="271">
        <v>0</v>
      </c>
      <c r="AD69" s="271">
        <f>+AD48+AD55+AD62</f>
        <v>0</v>
      </c>
      <c r="AE69" s="271">
        <v>0</v>
      </c>
      <c r="AF69" s="271">
        <f>+AF48+AF55+AF62</f>
        <v>0</v>
      </c>
      <c r="AG69" s="271">
        <v>0</v>
      </c>
      <c r="AH69" s="271">
        <v>0</v>
      </c>
      <c r="AI69" s="271">
        <f t="shared" si="26"/>
        <v>0</v>
      </c>
      <c r="AJ69" s="918">
        <v>0</v>
      </c>
      <c r="AK69" s="271">
        <v>0</v>
      </c>
      <c r="AL69" s="271">
        <v>0</v>
      </c>
      <c r="AM69" s="271">
        <v>0</v>
      </c>
      <c r="AN69" s="271">
        <v>0</v>
      </c>
      <c r="AO69" s="271">
        <v>0</v>
      </c>
      <c r="AP69" s="271">
        <v>0</v>
      </c>
      <c r="AQ69" s="271">
        <f t="shared" si="27"/>
        <v>0</v>
      </c>
      <c r="AR69" s="271">
        <v>0</v>
      </c>
      <c r="AS69" s="271">
        <v>0</v>
      </c>
      <c r="AT69" s="271">
        <v>0</v>
      </c>
      <c r="AU69" s="271">
        <v>0</v>
      </c>
      <c r="AV69" s="271">
        <v>0</v>
      </c>
      <c r="AW69" s="272">
        <v>0</v>
      </c>
      <c r="AX69" s="273">
        <v>0</v>
      </c>
      <c r="AY69" s="273">
        <v>0</v>
      </c>
      <c r="AZ69" s="273">
        <v>0</v>
      </c>
      <c r="BA69" s="273">
        <v>0</v>
      </c>
      <c r="BB69" s="273">
        <v>0</v>
      </c>
      <c r="BC69" s="273">
        <v>0</v>
      </c>
      <c r="BD69" s="273">
        <v>0</v>
      </c>
      <c r="BE69" s="273">
        <v>0</v>
      </c>
      <c r="BF69" s="273">
        <v>0</v>
      </c>
      <c r="BG69" s="273">
        <v>0</v>
      </c>
      <c r="BH69" s="655">
        <v>0</v>
      </c>
      <c r="BI69" s="272">
        <v>0</v>
      </c>
      <c r="BJ69" s="273">
        <v>0</v>
      </c>
      <c r="BK69" s="273">
        <v>0</v>
      </c>
      <c r="BL69" s="273">
        <v>0</v>
      </c>
      <c r="BM69" s="273">
        <v>0</v>
      </c>
      <c r="BN69" s="273">
        <v>4624117.68</v>
      </c>
      <c r="BO69" s="273">
        <v>2445171.69</v>
      </c>
      <c r="BP69" s="273">
        <v>2093059.88</v>
      </c>
      <c r="BQ69" s="273">
        <v>1949819.28</v>
      </c>
      <c r="BR69" s="219">
        <v>1821832.81</v>
      </c>
      <c r="BS69" s="219"/>
      <c r="BT69" s="219"/>
      <c r="BU69" s="164">
        <f t="shared" si="28"/>
        <v>0</v>
      </c>
      <c r="BV69" s="68">
        <f t="shared" si="28"/>
        <v>0</v>
      </c>
      <c r="BW69" s="68">
        <f t="shared" si="28"/>
        <v>0</v>
      </c>
      <c r="BX69" s="68">
        <f t="shared" si="28"/>
        <v>0</v>
      </c>
      <c r="BY69" s="68">
        <f t="shared" si="28"/>
        <v>0</v>
      </c>
      <c r="BZ69" s="68">
        <f t="shared" si="28"/>
        <v>0</v>
      </c>
      <c r="CA69" s="68">
        <f t="shared" si="28"/>
        <v>0</v>
      </c>
      <c r="CB69" s="68">
        <f t="shared" si="28"/>
        <v>0</v>
      </c>
      <c r="CC69" s="68">
        <f t="shared" si="28"/>
        <v>0</v>
      </c>
      <c r="CD69" s="74">
        <f t="shared" si="28"/>
        <v>0</v>
      </c>
    </row>
    <row r="70" spans="1:82" x14ac:dyDescent="0.25">
      <c r="A70" s="4"/>
      <c r="B70" s="61" t="s">
        <v>62</v>
      </c>
      <c r="C70" s="919">
        <v>0</v>
      </c>
      <c r="D70" s="838">
        <v>0</v>
      </c>
      <c r="E70" s="838">
        <v>0</v>
      </c>
      <c r="F70" s="838">
        <v>0</v>
      </c>
      <c r="G70" s="838">
        <v>0</v>
      </c>
      <c r="H70" s="838">
        <v>0</v>
      </c>
      <c r="I70" s="838">
        <v>0</v>
      </c>
      <c r="J70" s="838">
        <v>0</v>
      </c>
      <c r="K70" s="838">
        <v>0</v>
      </c>
      <c r="L70" s="838">
        <v>0</v>
      </c>
      <c r="M70" s="838">
        <v>0</v>
      </c>
      <c r="N70" s="838">
        <v>0</v>
      </c>
      <c r="O70" s="836">
        <v>0</v>
      </c>
      <c r="P70" s="838">
        <v>0</v>
      </c>
      <c r="Q70" s="838">
        <v>0</v>
      </c>
      <c r="R70" s="838">
        <v>0</v>
      </c>
      <c r="S70" s="838">
        <v>0</v>
      </c>
      <c r="T70" s="271">
        <f>+T49+T56+T63</f>
        <v>0</v>
      </c>
      <c r="U70" s="838">
        <v>0</v>
      </c>
      <c r="V70" s="838">
        <v>0</v>
      </c>
      <c r="W70" s="838">
        <v>0</v>
      </c>
      <c r="X70" s="917">
        <v>0</v>
      </c>
      <c r="Y70" s="92">
        <v>0</v>
      </c>
      <c r="Z70" s="92">
        <v>0</v>
      </c>
      <c r="AA70" s="271">
        <f>+AA49+AA56+AA63</f>
        <v>0</v>
      </c>
      <c r="AB70" s="271">
        <v>0</v>
      </c>
      <c r="AC70" s="271">
        <v>0</v>
      </c>
      <c r="AD70" s="271">
        <f>+AD49+AD56+AD63</f>
        <v>0</v>
      </c>
      <c r="AE70" s="271">
        <v>0</v>
      </c>
      <c r="AF70" s="271">
        <f>+AF49+AF56+AF63</f>
        <v>0</v>
      </c>
      <c r="AG70" s="271">
        <v>0</v>
      </c>
      <c r="AH70" s="271">
        <v>0</v>
      </c>
      <c r="AI70" s="271">
        <f t="shared" si="26"/>
        <v>0</v>
      </c>
      <c r="AJ70" s="918">
        <v>0</v>
      </c>
      <c r="AK70" s="271">
        <v>0</v>
      </c>
      <c r="AL70" s="271">
        <v>0</v>
      </c>
      <c r="AM70" s="271">
        <v>0</v>
      </c>
      <c r="AN70" s="271">
        <v>0</v>
      </c>
      <c r="AO70" s="271">
        <v>0</v>
      </c>
      <c r="AP70" s="271">
        <v>0</v>
      </c>
      <c r="AQ70" s="271">
        <f t="shared" si="27"/>
        <v>0</v>
      </c>
      <c r="AR70" s="271">
        <v>0</v>
      </c>
      <c r="AS70" s="271">
        <v>0</v>
      </c>
      <c r="AT70" s="271">
        <v>0</v>
      </c>
      <c r="AU70" s="271">
        <v>0</v>
      </c>
      <c r="AV70" s="271">
        <v>0</v>
      </c>
      <c r="AW70" s="272">
        <v>0</v>
      </c>
      <c r="AX70" s="273">
        <v>0</v>
      </c>
      <c r="AY70" s="273">
        <v>0</v>
      </c>
      <c r="AZ70" s="273">
        <v>0</v>
      </c>
      <c r="BA70" s="273">
        <v>0</v>
      </c>
      <c r="BB70" s="273">
        <v>0</v>
      </c>
      <c r="BC70" s="273">
        <v>0</v>
      </c>
      <c r="BD70" s="273">
        <v>0</v>
      </c>
      <c r="BE70" s="273">
        <v>0</v>
      </c>
      <c r="BF70" s="273">
        <v>0</v>
      </c>
      <c r="BG70" s="273">
        <v>0</v>
      </c>
      <c r="BH70" s="655">
        <v>0</v>
      </c>
      <c r="BI70" s="272">
        <v>0</v>
      </c>
      <c r="BJ70" s="273">
        <v>0</v>
      </c>
      <c r="BK70" s="273">
        <v>0</v>
      </c>
      <c r="BL70" s="273">
        <v>0</v>
      </c>
      <c r="BM70" s="273">
        <v>0</v>
      </c>
      <c r="BN70" s="273">
        <v>882830.38</v>
      </c>
      <c r="BO70" s="273">
        <v>928413.65</v>
      </c>
      <c r="BP70" s="273">
        <v>686781.18</v>
      </c>
      <c r="BQ70" s="273">
        <v>473232.42</v>
      </c>
      <c r="BR70" s="219">
        <v>635993.38</v>
      </c>
      <c r="BS70" s="219"/>
      <c r="BT70" s="219"/>
      <c r="BU70" s="164">
        <f t="shared" si="28"/>
        <v>0</v>
      </c>
      <c r="BV70" s="68">
        <f t="shared" si="28"/>
        <v>0</v>
      </c>
      <c r="BW70" s="68">
        <f t="shared" si="28"/>
        <v>0</v>
      </c>
      <c r="BX70" s="68">
        <f t="shared" si="28"/>
        <v>0</v>
      </c>
      <c r="BY70" s="68">
        <f t="shared" si="28"/>
        <v>0</v>
      </c>
      <c r="BZ70" s="68">
        <f t="shared" si="28"/>
        <v>0</v>
      </c>
      <c r="CA70" s="68">
        <f t="shared" si="28"/>
        <v>0</v>
      </c>
      <c r="CB70" s="68">
        <f t="shared" si="28"/>
        <v>0</v>
      </c>
      <c r="CC70" s="68">
        <f t="shared" si="28"/>
        <v>0</v>
      </c>
      <c r="CD70" s="74">
        <f t="shared" si="28"/>
        <v>0</v>
      </c>
    </row>
    <row r="71" spans="1:82" ht="15.75" thickBot="1" x14ac:dyDescent="0.3">
      <c r="A71" s="4"/>
      <c r="B71" s="80" t="s">
        <v>46</v>
      </c>
      <c r="C71" s="920">
        <v>35224347.729999997</v>
      </c>
      <c r="D71" s="921">
        <v>37771593.280000001</v>
      </c>
      <c r="E71" s="921">
        <v>36574451.93</v>
      </c>
      <c r="F71" s="921">
        <v>32869249.32</v>
      </c>
      <c r="G71" s="921">
        <v>29688176.730000004</v>
      </c>
      <c r="H71" s="921">
        <v>26998884.5</v>
      </c>
      <c r="I71" s="921">
        <v>24280155.799999997</v>
      </c>
      <c r="J71" s="921">
        <v>22185904.57</v>
      </c>
      <c r="K71" s="921">
        <v>21479265.460000005</v>
      </c>
      <c r="L71" s="921">
        <v>24508086.479999997</v>
      </c>
      <c r="M71" s="921">
        <v>28692550.569999997</v>
      </c>
      <c r="N71" s="848">
        <v>33013308.200000003</v>
      </c>
      <c r="O71" s="922">
        <v>39506216.920000002</v>
      </c>
      <c r="P71" s="921">
        <v>42453401.810000002</v>
      </c>
      <c r="Q71" s="921">
        <v>42434259.430000007</v>
      </c>
      <c r="R71" s="921">
        <v>40988569.279999994</v>
      </c>
      <c r="S71" s="921">
        <v>37945811.880000003</v>
      </c>
      <c r="T71" s="923">
        <f>SUM(T66:T70)</f>
        <v>35708358.129999995</v>
      </c>
      <c r="U71" s="848">
        <v>33698084.590000004</v>
      </c>
      <c r="V71" s="848">
        <v>32221277.820000004</v>
      </c>
      <c r="W71" s="848">
        <v>31407688.420000002</v>
      </c>
      <c r="X71" s="924">
        <v>33099199.419999994</v>
      </c>
      <c r="Y71" s="658">
        <v>39580096.729999997</v>
      </c>
      <c r="Z71" s="658">
        <v>47315973.620000005</v>
      </c>
      <c r="AA71" s="923">
        <f>SUM(AA66:AA70)</f>
        <v>53622655</v>
      </c>
      <c r="AB71" s="923">
        <v>54367785.120000005</v>
      </c>
      <c r="AC71" s="923">
        <v>53641321.109999999</v>
      </c>
      <c r="AD71" s="923">
        <f>SUM(AD66:AD70)</f>
        <v>50806233.449999988</v>
      </c>
      <c r="AE71" s="923">
        <v>46302982.210000008</v>
      </c>
      <c r="AF71" s="923">
        <f>SUM(AF66:AF70)</f>
        <v>42709544.439999998</v>
      </c>
      <c r="AG71" s="923">
        <v>39412693.679999992</v>
      </c>
      <c r="AH71" s="923">
        <v>36445001.209999993</v>
      </c>
      <c r="AI71" s="279">
        <f t="shared" ref="AI71" si="29">SUM(AI66:AI70)</f>
        <v>33630958.150000006</v>
      </c>
      <c r="AJ71" s="925">
        <v>35809522.039999999</v>
      </c>
      <c r="AK71" s="279">
        <v>41838747.759999998</v>
      </c>
      <c r="AL71" s="279">
        <v>48714752.140000001</v>
      </c>
      <c r="AM71" s="279">
        <v>56299567.540000007</v>
      </c>
      <c r="AN71" s="279">
        <v>57518771.389999993</v>
      </c>
      <c r="AO71" s="279">
        <v>57570405.959999993</v>
      </c>
      <c r="AP71" s="279">
        <v>53532810.359999999</v>
      </c>
      <c r="AQ71" s="923">
        <f t="shared" ref="AQ71" si="30">SUM(AQ66:AQ70)</f>
        <v>46565429.020000003</v>
      </c>
      <c r="AR71" s="279">
        <v>42217683.469999999</v>
      </c>
      <c r="AS71" s="279">
        <v>38986158.920000002</v>
      </c>
      <c r="AT71" s="279">
        <v>35891038.57</v>
      </c>
      <c r="AU71" s="279">
        <v>34952108.829999998</v>
      </c>
      <c r="AV71" s="279">
        <v>36319418.719999999</v>
      </c>
      <c r="AW71" s="274">
        <v>43514265.719999999</v>
      </c>
      <c r="AX71" s="275">
        <v>54776124.369999997</v>
      </c>
      <c r="AY71" s="275">
        <v>60890836.469999999</v>
      </c>
      <c r="AZ71" s="275">
        <v>62867775.530000001</v>
      </c>
      <c r="BA71" s="275">
        <v>56652968.950000003</v>
      </c>
      <c r="BB71" s="275">
        <v>53390450.760000005</v>
      </c>
      <c r="BC71" s="275">
        <v>47591457.060000002</v>
      </c>
      <c r="BD71" s="275">
        <v>43818885.189999998</v>
      </c>
      <c r="BE71" s="275">
        <v>40189652.680000007</v>
      </c>
      <c r="BF71" s="275">
        <v>37922994.120000005</v>
      </c>
      <c r="BG71" s="275">
        <v>40068600.950000003</v>
      </c>
      <c r="BH71" s="661">
        <v>39368367.389999993</v>
      </c>
      <c r="BI71" s="274">
        <v>45923478.280000009</v>
      </c>
      <c r="BJ71" s="275">
        <v>54145344.910000004</v>
      </c>
      <c r="BK71" s="275">
        <v>60749596.079999998</v>
      </c>
      <c r="BL71" s="275">
        <v>59494933.029999994</v>
      </c>
      <c r="BM71" s="275">
        <v>62416330.390000001</v>
      </c>
      <c r="BN71" s="275">
        <v>57572216.810000002</v>
      </c>
      <c r="BO71" s="275">
        <v>53919426.449999996</v>
      </c>
      <c r="BP71" s="275">
        <v>50015097</v>
      </c>
      <c r="BQ71" s="275">
        <v>48148432.880000003</v>
      </c>
      <c r="BR71" s="220">
        <v>46771728.600000009</v>
      </c>
      <c r="BS71" s="220"/>
      <c r="BT71" s="220"/>
      <c r="BU71" s="165">
        <f t="shared" si="28"/>
        <v>4281869.1900000051</v>
      </c>
      <c r="BV71" s="69">
        <f t="shared" si="28"/>
        <v>4681808.5300000012</v>
      </c>
      <c r="BW71" s="69">
        <f t="shared" si="28"/>
        <v>5859807.5000000075</v>
      </c>
      <c r="BX71" s="69">
        <f t="shared" si="28"/>
        <v>8119319.9599999934</v>
      </c>
      <c r="BY71" s="69">
        <f t="shared" si="28"/>
        <v>8257635.1499999985</v>
      </c>
      <c r="BZ71" s="69">
        <f t="shared" si="28"/>
        <v>8709473.6299999952</v>
      </c>
      <c r="CA71" s="69">
        <f t="shared" si="28"/>
        <v>9417928.7900000066</v>
      </c>
      <c r="CB71" s="69">
        <f t="shared" si="28"/>
        <v>10035373.250000004</v>
      </c>
      <c r="CC71" s="69">
        <f t="shared" si="28"/>
        <v>9928422.9599999972</v>
      </c>
      <c r="CD71" s="75">
        <f t="shared" si="28"/>
        <v>8591112.9399999976</v>
      </c>
    </row>
    <row r="72" spans="1:82" x14ac:dyDescent="0.25">
      <c r="A72" s="4">
        <v>10</v>
      </c>
      <c r="B72" s="51" t="s">
        <v>38</v>
      </c>
      <c r="C72" s="926"/>
      <c r="D72" s="116"/>
      <c r="E72" s="116"/>
      <c r="F72" s="116"/>
      <c r="G72" s="116"/>
      <c r="H72" s="116"/>
      <c r="I72" s="116"/>
      <c r="J72" s="116"/>
      <c r="K72" s="116"/>
      <c r="L72" s="116"/>
      <c r="M72" s="116"/>
      <c r="N72" s="118"/>
      <c r="O72" s="927"/>
      <c r="P72" s="823"/>
      <c r="Q72" s="823"/>
      <c r="R72" s="823"/>
      <c r="S72" s="823"/>
      <c r="T72" s="823"/>
      <c r="U72" s="928"/>
      <c r="V72" s="928"/>
      <c r="W72" s="928"/>
      <c r="X72" s="774"/>
      <c r="Y72" s="619"/>
      <c r="Z72" s="619"/>
      <c r="AA72" s="825"/>
      <c r="AB72" s="825"/>
      <c r="AC72" s="825"/>
      <c r="AD72" s="825"/>
      <c r="AE72" s="825"/>
      <c r="AF72" s="825"/>
      <c r="AG72" s="825"/>
      <c r="AH72" s="825"/>
      <c r="AI72" s="818"/>
      <c r="AJ72" s="897"/>
      <c r="AK72" s="818"/>
      <c r="AL72" s="818"/>
      <c r="AM72" s="818"/>
      <c r="AN72" s="818"/>
      <c r="AO72" s="818"/>
      <c r="AP72" s="818"/>
      <c r="AQ72" s="825"/>
      <c r="AR72" s="818"/>
      <c r="AS72" s="818"/>
      <c r="AT72" s="818"/>
      <c r="AU72" s="818"/>
      <c r="AV72" s="818"/>
      <c r="AW72" s="626"/>
      <c r="AX72" s="621"/>
      <c r="AY72" s="621"/>
      <c r="AZ72" s="621"/>
      <c r="BA72" s="621"/>
      <c r="BB72" s="621"/>
      <c r="BC72" s="621"/>
      <c r="BD72" s="621"/>
      <c r="BE72" s="621"/>
      <c r="BF72" s="621"/>
      <c r="BG72" s="621"/>
      <c r="BH72" s="623"/>
      <c r="BI72" s="626"/>
      <c r="BJ72" s="621"/>
      <c r="BK72" s="621"/>
      <c r="BL72" s="621"/>
      <c r="BM72" s="621"/>
      <c r="BN72" s="621"/>
      <c r="BO72" s="621"/>
      <c r="BP72" s="621"/>
      <c r="BQ72" s="621"/>
      <c r="BR72" s="221"/>
      <c r="BS72" s="221"/>
      <c r="BT72" s="221"/>
      <c r="BU72" s="160"/>
      <c r="BV72" s="62"/>
      <c r="BW72" s="62"/>
      <c r="BX72" s="62"/>
      <c r="BY72" s="62"/>
      <c r="BZ72" s="62"/>
      <c r="CA72" s="62"/>
      <c r="CB72" s="62"/>
      <c r="CC72" s="62"/>
      <c r="CD72" s="76"/>
    </row>
    <row r="73" spans="1:82" x14ac:dyDescent="0.25">
      <c r="A73" s="4"/>
      <c r="B73" s="61" t="s">
        <v>41</v>
      </c>
      <c r="C73" s="110">
        <v>33789405</v>
      </c>
      <c r="D73" s="112">
        <v>20647198</v>
      </c>
      <c r="E73" s="112">
        <v>11809870</v>
      </c>
      <c r="F73" s="112">
        <v>6579667</v>
      </c>
      <c r="G73" s="112">
        <v>4010148</v>
      </c>
      <c r="H73" s="112">
        <v>3326335</v>
      </c>
      <c r="I73" s="112">
        <v>3697307</v>
      </c>
      <c r="J73" s="112">
        <v>6283068</v>
      </c>
      <c r="K73" s="112">
        <v>15874606</v>
      </c>
      <c r="L73" s="112">
        <v>29257761</v>
      </c>
      <c r="M73" s="112">
        <v>32815911</v>
      </c>
      <c r="N73" s="120">
        <v>32070384</v>
      </c>
      <c r="O73" s="193">
        <v>25956350</v>
      </c>
      <c r="P73" s="907">
        <v>20597779</v>
      </c>
      <c r="Q73" s="112">
        <v>15886484</v>
      </c>
      <c r="R73" s="112">
        <v>6764364</v>
      </c>
      <c r="S73" s="112">
        <v>3924721</v>
      </c>
      <c r="T73" s="904">
        <v>3527502</v>
      </c>
      <c r="U73" s="120">
        <v>3848425</v>
      </c>
      <c r="V73" s="120">
        <v>6015358</v>
      </c>
      <c r="W73" s="120">
        <v>13332169</v>
      </c>
      <c r="X73" s="929">
        <v>24522469</v>
      </c>
      <c r="Y73" s="670">
        <v>32716893</v>
      </c>
      <c r="Z73" s="670">
        <v>36207110</v>
      </c>
      <c r="AA73" s="904">
        <v>29530712</v>
      </c>
      <c r="AB73" s="904">
        <v>18692104</v>
      </c>
      <c r="AC73" s="904">
        <v>11893187</v>
      </c>
      <c r="AD73" s="904">
        <v>6015158</v>
      </c>
      <c r="AE73" s="904">
        <v>3909206</v>
      </c>
      <c r="AF73" s="904">
        <v>3462412</v>
      </c>
      <c r="AG73" s="904">
        <v>3625159</v>
      </c>
      <c r="AH73" s="904">
        <v>4426594</v>
      </c>
      <c r="AI73" s="827">
        <v>12778175</v>
      </c>
      <c r="AJ73" s="905">
        <v>24136216</v>
      </c>
      <c r="AK73" s="827">
        <v>31366548</v>
      </c>
      <c r="AL73" s="827">
        <v>38353584</v>
      </c>
      <c r="AM73" s="827">
        <v>28839252</v>
      </c>
      <c r="AN73" s="827">
        <v>19123230</v>
      </c>
      <c r="AO73" s="827">
        <v>11614084</v>
      </c>
      <c r="AP73" s="827">
        <v>5139273</v>
      </c>
      <c r="AQ73" s="904">
        <v>3857185</v>
      </c>
      <c r="AR73" s="827">
        <v>3146690</v>
      </c>
      <c r="AS73" s="827">
        <v>3453658</v>
      </c>
      <c r="AT73" s="827">
        <v>6230372</v>
      </c>
      <c r="AU73" s="827">
        <v>10189226</v>
      </c>
      <c r="AV73" s="827">
        <v>22632862</v>
      </c>
      <c r="AW73" s="678">
        <v>31327184</v>
      </c>
      <c r="AX73" s="674">
        <v>28122714</v>
      </c>
      <c r="AY73" s="674">
        <v>27263832</v>
      </c>
      <c r="AZ73" s="674">
        <v>17933127</v>
      </c>
      <c r="BA73" s="674">
        <v>9769546</v>
      </c>
      <c r="BB73" s="674">
        <v>5585252</v>
      </c>
      <c r="BC73" s="674">
        <v>3857116</v>
      </c>
      <c r="BD73" s="674">
        <v>3328899</v>
      </c>
      <c r="BE73" s="674">
        <v>3539343</v>
      </c>
      <c r="BF73" s="674">
        <v>5225437</v>
      </c>
      <c r="BG73" s="674">
        <v>12197000</v>
      </c>
      <c r="BH73" s="675">
        <v>23293615</v>
      </c>
      <c r="BI73" s="678">
        <v>27991225</v>
      </c>
      <c r="BJ73" s="674">
        <v>31380371</v>
      </c>
      <c r="BK73" s="674">
        <v>25169370</v>
      </c>
      <c r="BL73" s="674">
        <v>20173900</v>
      </c>
      <c r="BM73" s="674">
        <v>11025975</v>
      </c>
      <c r="BN73" s="674">
        <v>4854239</v>
      </c>
      <c r="BO73" s="674">
        <v>3540849</v>
      </c>
      <c r="BP73" s="674">
        <v>3225746</v>
      </c>
      <c r="BQ73" s="674">
        <v>3532517</v>
      </c>
      <c r="BR73" s="222">
        <v>5478552</v>
      </c>
      <c r="BS73" s="222"/>
      <c r="BT73" s="222"/>
      <c r="BU73" s="162">
        <f t="shared" ref="BU73:CD78" si="31">O73-C73</f>
        <v>-7833055</v>
      </c>
      <c r="BV73" s="64">
        <f t="shared" si="31"/>
        <v>-49419</v>
      </c>
      <c r="BW73" s="64">
        <f t="shared" si="31"/>
        <v>4076614</v>
      </c>
      <c r="BX73" s="64">
        <f t="shared" si="31"/>
        <v>184697</v>
      </c>
      <c r="BY73" s="64">
        <f t="shared" si="31"/>
        <v>-85427</v>
      </c>
      <c r="BZ73" s="64">
        <f t="shared" si="31"/>
        <v>201167</v>
      </c>
      <c r="CA73" s="64">
        <f t="shared" si="31"/>
        <v>151118</v>
      </c>
      <c r="CB73" s="64">
        <f t="shared" si="31"/>
        <v>-267710</v>
      </c>
      <c r="CC73" s="64">
        <f t="shared" si="31"/>
        <v>-2542437</v>
      </c>
      <c r="CD73" s="71">
        <f t="shared" si="31"/>
        <v>-4735292</v>
      </c>
    </row>
    <row r="74" spans="1:82" x14ac:dyDescent="0.25">
      <c r="A74" s="4"/>
      <c r="B74" s="61" t="s">
        <v>42</v>
      </c>
      <c r="C74" s="110">
        <v>4352854</v>
      </c>
      <c r="D74" s="112">
        <v>2731019</v>
      </c>
      <c r="E74" s="112">
        <v>1580903</v>
      </c>
      <c r="F74" s="112">
        <v>905510</v>
      </c>
      <c r="G74" s="112">
        <v>565650</v>
      </c>
      <c r="H74" s="112">
        <v>443108</v>
      </c>
      <c r="I74" s="112">
        <v>498375</v>
      </c>
      <c r="J74" s="112">
        <v>790860</v>
      </c>
      <c r="K74" s="112">
        <v>1884260</v>
      </c>
      <c r="L74" s="112">
        <v>3412157</v>
      </c>
      <c r="M74" s="112">
        <v>3722017</v>
      </c>
      <c r="N74" s="120">
        <v>3866742</v>
      </c>
      <c r="O74" s="193">
        <v>3188654</v>
      </c>
      <c r="P74" s="907">
        <v>2624042</v>
      </c>
      <c r="Q74" s="112">
        <v>2120464</v>
      </c>
      <c r="R74" s="112">
        <v>916211</v>
      </c>
      <c r="S74" s="112">
        <v>524225</v>
      </c>
      <c r="T74" s="904">
        <v>476750</v>
      </c>
      <c r="U74" s="120">
        <v>502006</v>
      </c>
      <c r="V74" s="120">
        <v>805746</v>
      </c>
      <c r="W74" s="120">
        <v>1562471</v>
      </c>
      <c r="X74" s="929">
        <v>2915071</v>
      </c>
      <c r="Y74" s="670">
        <v>3955266</v>
      </c>
      <c r="Z74" s="670">
        <v>4399031</v>
      </c>
      <c r="AA74" s="904">
        <v>3778937</v>
      </c>
      <c r="AB74" s="904">
        <v>2462041</v>
      </c>
      <c r="AC74" s="904">
        <v>1659507</v>
      </c>
      <c r="AD74" s="904">
        <v>813072</v>
      </c>
      <c r="AE74" s="904">
        <v>559449</v>
      </c>
      <c r="AF74" s="904">
        <v>501331</v>
      </c>
      <c r="AG74" s="904">
        <v>517496</v>
      </c>
      <c r="AH74" s="904">
        <v>590028</v>
      </c>
      <c r="AI74" s="827">
        <v>1576397</v>
      </c>
      <c r="AJ74" s="905">
        <v>3043037</v>
      </c>
      <c r="AK74" s="827">
        <v>3820905</v>
      </c>
      <c r="AL74" s="827">
        <v>4851887</v>
      </c>
      <c r="AM74" s="827">
        <v>3824470</v>
      </c>
      <c r="AN74" s="827">
        <v>2603767</v>
      </c>
      <c r="AO74" s="827">
        <v>1693272</v>
      </c>
      <c r="AP74" s="827">
        <v>746914</v>
      </c>
      <c r="AQ74" s="904">
        <v>575392</v>
      </c>
      <c r="AR74" s="827">
        <v>480306</v>
      </c>
      <c r="AS74" s="827">
        <v>504954</v>
      </c>
      <c r="AT74" s="827">
        <v>859137</v>
      </c>
      <c r="AU74" s="827">
        <v>1288850</v>
      </c>
      <c r="AV74" s="827">
        <v>3006281</v>
      </c>
      <c r="AW74" s="678">
        <v>4215334</v>
      </c>
      <c r="AX74" s="674">
        <v>3865411</v>
      </c>
      <c r="AY74" s="674">
        <v>3728407</v>
      </c>
      <c r="AZ74" s="674">
        <v>2644712</v>
      </c>
      <c r="BA74" s="674">
        <v>1500554</v>
      </c>
      <c r="BB74" s="674">
        <v>880087</v>
      </c>
      <c r="BC74" s="674">
        <v>609425</v>
      </c>
      <c r="BD74" s="674">
        <v>520003</v>
      </c>
      <c r="BE74" s="674">
        <v>540934</v>
      </c>
      <c r="BF74" s="674">
        <v>790646</v>
      </c>
      <c r="BG74" s="674">
        <v>1681593</v>
      </c>
      <c r="BH74" s="675">
        <v>3298865</v>
      </c>
      <c r="BI74" s="678">
        <v>3843249</v>
      </c>
      <c r="BJ74" s="674">
        <v>4446752</v>
      </c>
      <c r="BK74" s="674">
        <v>3712864</v>
      </c>
      <c r="BL74" s="674">
        <v>3096513</v>
      </c>
      <c r="BM74" s="674">
        <v>1717931</v>
      </c>
      <c r="BN74" s="674">
        <v>834312</v>
      </c>
      <c r="BO74" s="674">
        <v>568359</v>
      </c>
      <c r="BP74" s="674">
        <v>497993</v>
      </c>
      <c r="BQ74" s="674">
        <v>531849</v>
      </c>
      <c r="BR74" s="222">
        <v>708845</v>
      </c>
      <c r="BS74" s="222"/>
      <c r="BT74" s="222"/>
      <c r="BU74" s="162">
        <f t="shared" si="31"/>
        <v>-1164200</v>
      </c>
      <c r="BV74" s="64">
        <f t="shared" si="31"/>
        <v>-106977</v>
      </c>
      <c r="BW74" s="64">
        <f t="shared" si="31"/>
        <v>539561</v>
      </c>
      <c r="BX74" s="64">
        <f t="shared" si="31"/>
        <v>10701</v>
      </c>
      <c r="BY74" s="64">
        <f t="shared" si="31"/>
        <v>-41425</v>
      </c>
      <c r="BZ74" s="64">
        <f t="shared" si="31"/>
        <v>33642</v>
      </c>
      <c r="CA74" s="64">
        <f t="shared" si="31"/>
        <v>3631</v>
      </c>
      <c r="CB74" s="64">
        <f t="shared" si="31"/>
        <v>14886</v>
      </c>
      <c r="CC74" s="64">
        <f t="shared" si="31"/>
        <v>-321789</v>
      </c>
      <c r="CD74" s="71">
        <f t="shared" si="31"/>
        <v>-497086</v>
      </c>
    </row>
    <row r="75" spans="1:82" x14ac:dyDescent="0.25">
      <c r="A75" s="4"/>
      <c r="B75" s="61" t="s">
        <v>43</v>
      </c>
      <c r="C75" s="110">
        <v>10067182</v>
      </c>
      <c r="D75" s="112">
        <v>5871452</v>
      </c>
      <c r="E75" s="112">
        <v>3284000</v>
      </c>
      <c r="F75" s="112">
        <v>1929554</v>
      </c>
      <c r="G75" s="112">
        <v>1327683</v>
      </c>
      <c r="H75" s="112">
        <v>1103525</v>
      </c>
      <c r="I75" s="112">
        <v>1276854</v>
      </c>
      <c r="J75" s="112">
        <v>1880731</v>
      </c>
      <c r="K75" s="112">
        <v>4336380</v>
      </c>
      <c r="L75" s="112">
        <v>8209992</v>
      </c>
      <c r="M75" s="112">
        <v>9468342</v>
      </c>
      <c r="N75" s="120">
        <v>9298684</v>
      </c>
      <c r="O75" s="193">
        <v>7376018</v>
      </c>
      <c r="P75" s="907">
        <v>5250736</v>
      </c>
      <c r="Q75" s="112">
        <v>3776032</v>
      </c>
      <c r="R75" s="112">
        <v>1596240</v>
      </c>
      <c r="S75" s="112">
        <v>1030024</v>
      </c>
      <c r="T75" s="904">
        <v>1014360</v>
      </c>
      <c r="U75" s="120">
        <v>1126093</v>
      </c>
      <c r="V75" s="120">
        <v>1634781</v>
      </c>
      <c r="W75" s="120">
        <v>3480907</v>
      </c>
      <c r="X75" s="929">
        <v>6659935</v>
      </c>
      <c r="Y75" s="670">
        <v>9196103</v>
      </c>
      <c r="Z75" s="670">
        <v>10451940</v>
      </c>
      <c r="AA75" s="904">
        <v>8484589</v>
      </c>
      <c r="AB75" s="904">
        <v>5196618</v>
      </c>
      <c r="AC75" s="904">
        <v>3223801</v>
      </c>
      <c r="AD75" s="904">
        <v>1662239</v>
      </c>
      <c r="AE75" s="904">
        <v>1198024</v>
      </c>
      <c r="AF75" s="904">
        <v>1112024</v>
      </c>
      <c r="AG75" s="904">
        <v>1188766</v>
      </c>
      <c r="AH75" s="904">
        <v>1448007</v>
      </c>
      <c r="AI75" s="827">
        <v>3509555</v>
      </c>
      <c r="AJ75" s="905">
        <v>6667910</v>
      </c>
      <c r="AK75" s="827">
        <v>9185189</v>
      </c>
      <c r="AL75" s="827">
        <v>11199601</v>
      </c>
      <c r="AM75" s="827">
        <v>8604434</v>
      </c>
      <c r="AN75" s="827">
        <v>5506556</v>
      </c>
      <c r="AO75" s="827">
        <v>3454220</v>
      </c>
      <c r="AP75" s="827">
        <v>-1080746</v>
      </c>
      <c r="AQ75" s="904">
        <v>3945069</v>
      </c>
      <c r="AR75" s="827">
        <v>1110985</v>
      </c>
      <c r="AS75" s="827">
        <v>1248193</v>
      </c>
      <c r="AT75" s="827">
        <v>1766476</v>
      </c>
      <c r="AU75" s="827">
        <v>3000755</v>
      </c>
      <c r="AV75" s="827">
        <v>6535515</v>
      </c>
      <c r="AW75" s="678">
        <v>9382680</v>
      </c>
      <c r="AX75" s="674">
        <v>8501085</v>
      </c>
      <c r="AY75" s="674">
        <v>8487874</v>
      </c>
      <c r="AZ75" s="674">
        <v>5425527</v>
      </c>
      <c r="BA75" s="674">
        <v>2954026</v>
      </c>
      <c r="BB75" s="674">
        <v>1759855</v>
      </c>
      <c r="BC75" s="674">
        <v>1274131</v>
      </c>
      <c r="BD75" s="674">
        <v>1229763</v>
      </c>
      <c r="BE75" s="674">
        <v>1277736</v>
      </c>
      <c r="BF75" s="674">
        <v>1724117</v>
      </c>
      <c r="BG75" s="674">
        <v>3576361</v>
      </c>
      <c r="BH75" s="675">
        <v>6807856</v>
      </c>
      <c r="BI75" s="678">
        <v>8422185</v>
      </c>
      <c r="BJ75" s="674">
        <v>9558119</v>
      </c>
      <c r="BK75" s="674">
        <v>7689519</v>
      </c>
      <c r="BL75" s="674">
        <v>6191470</v>
      </c>
      <c r="BM75" s="674">
        <v>3627832</v>
      </c>
      <c r="BN75" s="674">
        <v>1717705</v>
      </c>
      <c r="BO75" s="674">
        <v>1229597</v>
      </c>
      <c r="BP75" s="674">
        <v>1303636</v>
      </c>
      <c r="BQ75" s="674">
        <v>1329163</v>
      </c>
      <c r="BR75" s="222">
        <v>1790293</v>
      </c>
      <c r="BS75" s="222"/>
      <c r="BT75" s="222"/>
      <c r="BU75" s="162">
        <f t="shared" si="31"/>
        <v>-2691164</v>
      </c>
      <c r="BV75" s="64">
        <f t="shared" si="31"/>
        <v>-620716</v>
      </c>
      <c r="BW75" s="64">
        <f t="shared" si="31"/>
        <v>492032</v>
      </c>
      <c r="BX75" s="64">
        <f t="shared" si="31"/>
        <v>-333314</v>
      </c>
      <c r="BY75" s="64">
        <f t="shared" si="31"/>
        <v>-297659</v>
      </c>
      <c r="BZ75" s="64">
        <f t="shared" si="31"/>
        <v>-89165</v>
      </c>
      <c r="CA75" s="64">
        <f t="shared" si="31"/>
        <v>-150761</v>
      </c>
      <c r="CB75" s="64">
        <f t="shared" si="31"/>
        <v>-245950</v>
      </c>
      <c r="CC75" s="64">
        <f t="shared" si="31"/>
        <v>-855473</v>
      </c>
      <c r="CD75" s="71">
        <f t="shared" si="31"/>
        <v>-1550057</v>
      </c>
    </row>
    <row r="76" spans="1:82" x14ac:dyDescent="0.25">
      <c r="A76" s="4"/>
      <c r="B76" s="61" t="s">
        <v>44</v>
      </c>
      <c r="C76" s="110">
        <v>15976332</v>
      </c>
      <c r="D76" s="112">
        <v>10555527</v>
      </c>
      <c r="E76" s="112">
        <v>7131426</v>
      </c>
      <c r="F76" s="112">
        <v>4591568</v>
      </c>
      <c r="G76" s="112">
        <v>3046457</v>
      </c>
      <c r="H76" s="112">
        <v>2770387</v>
      </c>
      <c r="I76" s="112">
        <v>3032949</v>
      </c>
      <c r="J76" s="112">
        <v>4548790</v>
      </c>
      <c r="K76" s="112">
        <v>9252920</v>
      </c>
      <c r="L76" s="112">
        <v>13845998</v>
      </c>
      <c r="M76" s="112">
        <v>15739808</v>
      </c>
      <c r="N76" s="120">
        <v>15162473</v>
      </c>
      <c r="O76" s="193">
        <v>12345265</v>
      </c>
      <c r="P76" s="907">
        <v>9656409</v>
      </c>
      <c r="Q76" s="112">
        <v>7089861</v>
      </c>
      <c r="R76" s="112">
        <v>3622414</v>
      </c>
      <c r="S76" s="112">
        <v>2677844</v>
      </c>
      <c r="T76" s="904">
        <v>2605408</v>
      </c>
      <c r="U76" s="120">
        <v>2806336</v>
      </c>
      <c r="V76" s="120">
        <v>4253143</v>
      </c>
      <c r="W76" s="120">
        <v>7727287</v>
      </c>
      <c r="X76" s="929">
        <v>12310764</v>
      </c>
      <c r="Y76" s="670">
        <v>15221962</v>
      </c>
      <c r="Z76" s="670">
        <v>16357869</v>
      </c>
      <c r="AA76" s="904">
        <v>14244850</v>
      </c>
      <c r="AB76" s="904">
        <v>9071913</v>
      </c>
      <c r="AC76" s="904">
        <v>6522586</v>
      </c>
      <c r="AD76" s="904">
        <v>3670225</v>
      </c>
      <c r="AE76" s="904">
        <v>3032023</v>
      </c>
      <c r="AF76" s="904">
        <v>2809213</v>
      </c>
      <c r="AG76" s="904">
        <v>3002072</v>
      </c>
      <c r="AH76" s="904">
        <v>3808996</v>
      </c>
      <c r="AI76" s="827">
        <v>7622866</v>
      </c>
      <c r="AJ76" s="905">
        <v>12325461</v>
      </c>
      <c r="AK76" s="827">
        <v>15500864</v>
      </c>
      <c r="AL76" s="827">
        <v>18351569</v>
      </c>
      <c r="AM76" s="827">
        <v>14429192</v>
      </c>
      <c r="AN76" s="827">
        <v>10440064</v>
      </c>
      <c r="AO76" s="827">
        <v>6821889</v>
      </c>
      <c r="AP76" s="827">
        <v>3870494</v>
      </c>
      <c r="AQ76" s="904">
        <v>703739</v>
      </c>
      <c r="AR76" s="827">
        <v>5937477</v>
      </c>
      <c r="AS76" s="827">
        <v>3731773</v>
      </c>
      <c r="AT76" s="827">
        <v>5187097</v>
      </c>
      <c r="AU76" s="827">
        <v>7548156</v>
      </c>
      <c r="AV76" s="827">
        <v>12506216</v>
      </c>
      <c r="AW76" s="678">
        <v>16032933</v>
      </c>
      <c r="AX76" s="674">
        <v>14604547</v>
      </c>
      <c r="AY76" s="674">
        <v>14418886</v>
      </c>
      <c r="AZ76" s="674">
        <v>10262834</v>
      </c>
      <c r="BA76" s="674">
        <v>6340488</v>
      </c>
      <c r="BB76" s="674">
        <v>4457896</v>
      </c>
      <c r="BC76" s="674">
        <v>3407163</v>
      </c>
      <c r="BD76" s="674">
        <v>3048110</v>
      </c>
      <c r="BE76" s="674">
        <v>3970100</v>
      </c>
      <c r="BF76" s="674">
        <v>4990127</v>
      </c>
      <c r="BG76" s="674">
        <v>8095335</v>
      </c>
      <c r="BH76" s="675">
        <v>12473734</v>
      </c>
      <c r="BI76" s="678">
        <v>14728239</v>
      </c>
      <c r="BJ76" s="674">
        <v>15611333</v>
      </c>
      <c r="BK76" s="674">
        <v>13012145</v>
      </c>
      <c r="BL76" s="674">
        <v>10451981</v>
      </c>
      <c r="BM76" s="674">
        <v>10181989</v>
      </c>
      <c r="BN76" s="674">
        <v>3847295.52</v>
      </c>
      <c r="BO76" s="674">
        <v>3114939.8739999998</v>
      </c>
      <c r="BP76" s="674">
        <v>3188288.4160000002</v>
      </c>
      <c r="BQ76" s="674">
        <v>3250160.7969999998</v>
      </c>
      <c r="BR76" s="222">
        <v>4535204.8820000002</v>
      </c>
      <c r="BS76" s="222"/>
      <c r="BT76" s="222"/>
      <c r="BU76" s="162">
        <f t="shared" si="31"/>
        <v>-3631067</v>
      </c>
      <c r="BV76" s="64">
        <f t="shared" si="31"/>
        <v>-899118</v>
      </c>
      <c r="BW76" s="64">
        <f t="shared" si="31"/>
        <v>-41565</v>
      </c>
      <c r="BX76" s="64">
        <f t="shared" si="31"/>
        <v>-969154</v>
      </c>
      <c r="BY76" s="64">
        <f t="shared" si="31"/>
        <v>-368613</v>
      </c>
      <c r="BZ76" s="64">
        <f t="shared" si="31"/>
        <v>-164979</v>
      </c>
      <c r="CA76" s="64">
        <f t="shared" si="31"/>
        <v>-226613</v>
      </c>
      <c r="CB76" s="64">
        <f t="shared" si="31"/>
        <v>-295647</v>
      </c>
      <c r="CC76" s="64">
        <f t="shared" si="31"/>
        <v>-1525633</v>
      </c>
      <c r="CD76" s="71">
        <f t="shared" si="31"/>
        <v>-1535234</v>
      </c>
    </row>
    <row r="77" spans="1:82" x14ac:dyDescent="0.25">
      <c r="A77" s="4"/>
      <c r="B77" s="61" t="s">
        <v>45</v>
      </c>
      <c r="C77" s="110">
        <v>6914771</v>
      </c>
      <c r="D77" s="112">
        <v>14429107</v>
      </c>
      <c r="E77" s="112">
        <v>17306148</v>
      </c>
      <c r="F77" s="112">
        <v>9781064</v>
      </c>
      <c r="G77" s="112">
        <v>3286532</v>
      </c>
      <c r="H77" s="112">
        <v>8884303</v>
      </c>
      <c r="I77" s="112">
        <v>8176948</v>
      </c>
      <c r="J77" s="112">
        <v>8856298</v>
      </c>
      <c r="K77" s="112">
        <v>19043533</v>
      </c>
      <c r="L77" s="112">
        <v>5268088</v>
      </c>
      <c r="M77" s="112">
        <v>22865062</v>
      </c>
      <c r="N77" s="120">
        <v>18374697</v>
      </c>
      <c r="O77" s="193">
        <v>6342668</v>
      </c>
      <c r="P77" s="907">
        <v>14132130</v>
      </c>
      <c r="Q77" s="112">
        <v>15967389</v>
      </c>
      <c r="R77" s="112">
        <v>4259247</v>
      </c>
      <c r="S77" s="112">
        <v>6273037</v>
      </c>
      <c r="T77" s="904">
        <v>6560206</v>
      </c>
      <c r="U77" s="120">
        <v>6813524</v>
      </c>
      <c r="V77" s="120">
        <v>8806580</v>
      </c>
      <c r="W77" s="120">
        <v>9681684</v>
      </c>
      <c r="X77" s="929">
        <v>12808819</v>
      </c>
      <c r="Y77" s="670">
        <v>12660268</v>
      </c>
      <c r="Z77" s="670">
        <v>28377079</v>
      </c>
      <c r="AA77" s="904">
        <v>5642458</v>
      </c>
      <c r="AB77" s="904">
        <v>13834932</v>
      </c>
      <c r="AC77" s="904">
        <v>11098754</v>
      </c>
      <c r="AD77" s="904">
        <v>9309378</v>
      </c>
      <c r="AE77" s="904">
        <v>8094759</v>
      </c>
      <c r="AF77" s="904">
        <v>8843300</v>
      </c>
      <c r="AG77" s="904">
        <v>9427582</v>
      </c>
      <c r="AH77" s="904">
        <v>8853945</v>
      </c>
      <c r="AI77" s="827">
        <v>9199502</v>
      </c>
      <c r="AJ77" s="905">
        <v>14382443</v>
      </c>
      <c r="AK77" s="827">
        <v>14930029</v>
      </c>
      <c r="AL77" s="827">
        <v>18651509</v>
      </c>
      <c r="AM77" s="827">
        <v>15321208</v>
      </c>
      <c r="AN77" s="827">
        <v>14029257</v>
      </c>
      <c r="AO77" s="827">
        <v>11486359</v>
      </c>
      <c r="AP77" s="827">
        <v>12381060</v>
      </c>
      <c r="AQ77" s="904">
        <v>9364284</v>
      </c>
      <c r="AR77" s="827">
        <v>6259985</v>
      </c>
      <c r="AS77" s="827">
        <v>9269215</v>
      </c>
      <c r="AT77" s="827">
        <v>9333081</v>
      </c>
      <c r="AU77" s="827">
        <v>10025780</v>
      </c>
      <c r="AV77" s="827">
        <v>12242525</v>
      </c>
      <c r="AW77" s="678">
        <v>15531657</v>
      </c>
      <c r="AX77" s="674">
        <v>15626335</v>
      </c>
      <c r="AY77" s="674">
        <v>14254938</v>
      </c>
      <c r="AZ77" s="674">
        <v>14013034</v>
      </c>
      <c r="BA77" s="674">
        <v>10472942</v>
      </c>
      <c r="BB77" s="674">
        <v>10566806</v>
      </c>
      <c r="BC77" s="674">
        <v>7244800</v>
      </c>
      <c r="BD77" s="674">
        <v>9137952</v>
      </c>
      <c r="BE77" s="674">
        <v>8968513</v>
      </c>
      <c r="BF77" s="674">
        <v>8960072</v>
      </c>
      <c r="BG77" s="674">
        <v>9924312</v>
      </c>
      <c r="BH77" s="675">
        <v>12780689</v>
      </c>
      <c r="BI77" s="678">
        <v>14484395</v>
      </c>
      <c r="BJ77" s="674">
        <v>15583337</v>
      </c>
      <c r="BK77" s="674">
        <v>14671692</v>
      </c>
      <c r="BL77" s="674">
        <v>13056964</v>
      </c>
      <c r="BM77" s="674">
        <v>11217010</v>
      </c>
      <c r="BN77" s="674">
        <v>5880424.2419999996</v>
      </c>
      <c r="BO77" s="674">
        <v>5443703.2850000001</v>
      </c>
      <c r="BP77" s="674">
        <v>7054082.1279999996</v>
      </c>
      <c r="BQ77" s="674">
        <v>15235983.902000001</v>
      </c>
      <c r="BR77" s="222">
        <v>-4114420.7620000001</v>
      </c>
      <c r="BS77" s="222"/>
      <c r="BT77" s="222"/>
      <c r="BU77" s="162">
        <f t="shared" si="31"/>
        <v>-572103</v>
      </c>
      <c r="BV77" s="64">
        <f t="shared" si="31"/>
        <v>-296977</v>
      </c>
      <c r="BW77" s="64">
        <f t="shared" si="31"/>
        <v>-1338759</v>
      </c>
      <c r="BX77" s="64">
        <f t="shared" si="31"/>
        <v>-5521817</v>
      </c>
      <c r="BY77" s="64">
        <f t="shared" si="31"/>
        <v>2986505</v>
      </c>
      <c r="BZ77" s="64">
        <f t="shared" si="31"/>
        <v>-2324097</v>
      </c>
      <c r="CA77" s="64">
        <f t="shared" si="31"/>
        <v>-1363424</v>
      </c>
      <c r="CB77" s="64">
        <f t="shared" si="31"/>
        <v>-49718</v>
      </c>
      <c r="CC77" s="64">
        <f t="shared" si="31"/>
        <v>-9361849</v>
      </c>
      <c r="CD77" s="71">
        <f t="shared" si="31"/>
        <v>7540731</v>
      </c>
    </row>
    <row r="78" spans="1:82" x14ac:dyDescent="0.25">
      <c r="A78" s="4"/>
      <c r="B78" s="61" t="s">
        <v>46</v>
      </c>
      <c r="C78" s="110">
        <v>71100544</v>
      </c>
      <c r="D78" s="112">
        <v>54234303</v>
      </c>
      <c r="E78" s="112">
        <v>41112347</v>
      </c>
      <c r="F78" s="112">
        <v>23787363</v>
      </c>
      <c r="G78" s="112">
        <v>12236470</v>
      </c>
      <c r="H78" s="112">
        <v>16527658</v>
      </c>
      <c r="I78" s="112">
        <v>16682433</v>
      </c>
      <c r="J78" s="112">
        <v>22359747</v>
      </c>
      <c r="K78" s="112">
        <v>50391699</v>
      </c>
      <c r="L78" s="112">
        <v>59993996</v>
      </c>
      <c r="M78" s="112">
        <v>84611140</v>
      </c>
      <c r="N78" s="120">
        <v>78772980</v>
      </c>
      <c r="O78" s="193">
        <v>55208955</v>
      </c>
      <c r="P78" s="112">
        <v>52261096</v>
      </c>
      <c r="Q78" s="112">
        <v>44840230</v>
      </c>
      <c r="R78" s="112">
        <v>17158476</v>
      </c>
      <c r="S78" s="112">
        <v>14429851</v>
      </c>
      <c r="T78" s="904">
        <f>SUM(T73:T77)</f>
        <v>14184226</v>
      </c>
      <c r="U78" s="120">
        <v>15096384</v>
      </c>
      <c r="V78" s="120">
        <v>21515608</v>
      </c>
      <c r="W78" s="120">
        <v>35784518</v>
      </c>
      <c r="X78" s="929">
        <v>59217058</v>
      </c>
      <c r="Y78" s="670">
        <v>73750492</v>
      </c>
      <c r="Z78" s="670">
        <v>95793029</v>
      </c>
      <c r="AA78" s="904">
        <f>SUM(AA73:AA77)</f>
        <v>61681546</v>
      </c>
      <c r="AB78" s="904">
        <v>49257608</v>
      </c>
      <c r="AC78" s="904">
        <v>34397835</v>
      </c>
      <c r="AD78" s="904">
        <f>SUM(AD73:AD77)</f>
        <v>21470072</v>
      </c>
      <c r="AE78" s="904">
        <v>16793461</v>
      </c>
      <c r="AF78" s="904">
        <f>SUM(AF73:AF77)</f>
        <v>16728280</v>
      </c>
      <c r="AG78" s="904">
        <v>17761075</v>
      </c>
      <c r="AH78" s="904">
        <v>19127570</v>
      </c>
      <c r="AI78" s="827">
        <f t="shared" ref="AI78" si="32">SUM(AI73:AI77)</f>
        <v>34686495</v>
      </c>
      <c r="AJ78" s="905">
        <v>60555067</v>
      </c>
      <c r="AK78" s="827">
        <v>74803535</v>
      </c>
      <c r="AL78" s="827">
        <v>91408150</v>
      </c>
      <c r="AM78" s="827">
        <v>71018556</v>
      </c>
      <c r="AN78" s="827">
        <v>51702874</v>
      </c>
      <c r="AO78" s="827">
        <v>35069824</v>
      </c>
      <c r="AP78" s="827">
        <v>21056995</v>
      </c>
      <c r="AQ78" s="904">
        <f t="shared" ref="AQ78" si="33">SUM(AQ73:AQ77)</f>
        <v>18445669</v>
      </c>
      <c r="AR78" s="827">
        <v>16935443</v>
      </c>
      <c r="AS78" s="827">
        <v>18207793</v>
      </c>
      <c r="AT78" s="827">
        <v>23376163</v>
      </c>
      <c r="AU78" s="827">
        <v>32052767</v>
      </c>
      <c r="AV78" s="827">
        <v>56923399</v>
      </c>
      <c r="AW78" s="678">
        <v>76489788</v>
      </c>
      <c r="AX78" s="674">
        <v>70720092</v>
      </c>
      <c r="AY78" s="674">
        <v>68153937</v>
      </c>
      <c r="AZ78" s="674">
        <v>50279234</v>
      </c>
      <c r="BA78" s="674">
        <v>31037556</v>
      </c>
      <c r="BB78" s="674">
        <v>23249896</v>
      </c>
      <c r="BC78" s="674">
        <v>16392635</v>
      </c>
      <c r="BD78" s="674">
        <v>17264727</v>
      </c>
      <c r="BE78" s="674">
        <v>18296626</v>
      </c>
      <c r="BF78" s="674">
        <v>21690399</v>
      </c>
      <c r="BG78" s="674">
        <v>35474601</v>
      </c>
      <c r="BH78" s="675">
        <v>58654759</v>
      </c>
      <c r="BI78" s="678">
        <v>69469293</v>
      </c>
      <c r="BJ78" s="674">
        <v>76579912</v>
      </c>
      <c r="BK78" s="674">
        <v>64255590</v>
      </c>
      <c r="BL78" s="674">
        <v>52970828</v>
      </c>
      <c r="BM78" s="674">
        <v>37770737</v>
      </c>
      <c r="BN78" s="674">
        <v>17133975.761999998</v>
      </c>
      <c r="BO78" s="674">
        <v>13897448.159</v>
      </c>
      <c r="BP78" s="674">
        <v>15269745.544</v>
      </c>
      <c r="BQ78" s="674">
        <v>23879673.699000001</v>
      </c>
      <c r="BR78" s="222">
        <v>8398474.1199999992</v>
      </c>
      <c r="BS78" s="222"/>
      <c r="BT78" s="222"/>
      <c r="BU78" s="162">
        <f t="shared" si="31"/>
        <v>-15891589</v>
      </c>
      <c r="BV78" s="64">
        <f t="shared" si="31"/>
        <v>-1973207</v>
      </c>
      <c r="BW78" s="64">
        <f t="shared" si="31"/>
        <v>3727883</v>
      </c>
      <c r="BX78" s="64">
        <f t="shared" si="31"/>
        <v>-6628887</v>
      </c>
      <c r="BY78" s="64">
        <f t="shared" si="31"/>
        <v>2193381</v>
      </c>
      <c r="BZ78" s="64">
        <f t="shared" si="31"/>
        <v>-2343432</v>
      </c>
      <c r="CA78" s="64">
        <f t="shared" si="31"/>
        <v>-1586049</v>
      </c>
      <c r="CB78" s="64">
        <f t="shared" si="31"/>
        <v>-844139</v>
      </c>
      <c r="CC78" s="64">
        <f t="shared" si="31"/>
        <v>-14607181</v>
      </c>
      <c r="CD78" s="71">
        <f t="shared" si="31"/>
        <v>-776938</v>
      </c>
    </row>
    <row r="79" spans="1:82" x14ac:dyDescent="0.25">
      <c r="A79" s="4">
        <v>11</v>
      </c>
      <c r="B79" s="79" t="s">
        <v>39</v>
      </c>
      <c r="C79" s="914"/>
      <c r="D79" s="842"/>
      <c r="E79" s="842"/>
      <c r="F79" s="842"/>
      <c r="G79" s="842"/>
      <c r="H79" s="842"/>
      <c r="I79" s="842"/>
      <c r="J79" s="842"/>
      <c r="K79" s="842"/>
      <c r="L79" s="842"/>
      <c r="M79" s="842"/>
      <c r="N79" s="838"/>
      <c r="O79" s="915"/>
      <c r="P79" s="842"/>
      <c r="Q79" s="842"/>
      <c r="R79" s="842"/>
      <c r="S79" s="842"/>
      <c r="T79" s="844"/>
      <c r="U79" s="838"/>
      <c r="V79" s="838"/>
      <c r="W79" s="838"/>
      <c r="X79" s="930"/>
      <c r="Y79" s="681"/>
      <c r="Z79" s="681"/>
      <c r="AA79" s="844"/>
      <c r="AB79" s="844"/>
      <c r="AC79" s="844"/>
      <c r="AD79" s="844"/>
      <c r="AE79" s="844"/>
      <c r="AF79" s="844"/>
      <c r="AG79" s="844"/>
      <c r="AH79" s="844"/>
      <c r="AI79" s="271"/>
      <c r="AJ79" s="918"/>
      <c r="AK79" s="271"/>
      <c r="AL79" s="271"/>
      <c r="AM79" s="271"/>
      <c r="AN79" s="271"/>
      <c r="AO79" s="271"/>
      <c r="AP79" s="271"/>
      <c r="AQ79" s="844"/>
      <c r="AR79" s="271"/>
      <c r="AS79" s="271"/>
      <c r="AT79" s="271"/>
      <c r="AU79" s="271"/>
      <c r="AV79" s="271"/>
      <c r="AW79" s="689"/>
      <c r="AX79" s="685"/>
      <c r="AY79" s="685"/>
      <c r="AZ79" s="685"/>
      <c r="BA79" s="685"/>
      <c r="BB79" s="685"/>
      <c r="BC79" s="685"/>
      <c r="BD79" s="685"/>
      <c r="BE79" s="685"/>
      <c r="BF79" s="685"/>
      <c r="BG79" s="685"/>
      <c r="BH79" s="686"/>
      <c r="BI79" s="689"/>
      <c r="BJ79" s="685"/>
      <c r="BK79" s="685"/>
      <c r="BL79" s="685"/>
      <c r="BM79" s="685"/>
      <c r="BN79" s="685"/>
      <c r="BO79" s="685"/>
      <c r="BP79" s="685"/>
      <c r="BQ79" s="685"/>
      <c r="BR79" s="223"/>
      <c r="BS79" s="223"/>
      <c r="BT79" s="223"/>
      <c r="BU79" s="164"/>
      <c r="BV79" s="68"/>
      <c r="BW79" s="68"/>
      <c r="BX79" s="68"/>
      <c r="BY79" s="68"/>
      <c r="BZ79" s="68"/>
      <c r="CA79" s="68"/>
      <c r="CB79" s="68"/>
      <c r="CC79" s="68"/>
      <c r="CD79" s="74"/>
    </row>
    <row r="80" spans="1:82" x14ac:dyDescent="0.25">
      <c r="A80" s="4"/>
      <c r="B80" s="61" t="s">
        <v>41</v>
      </c>
      <c r="C80" s="931">
        <v>42057127.630000003</v>
      </c>
      <c r="D80" s="425">
        <v>26490047.430000003</v>
      </c>
      <c r="E80" s="425">
        <v>14784232.41</v>
      </c>
      <c r="F80" s="425">
        <v>8275976.3400000008</v>
      </c>
      <c r="G80" s="425">
        <v>5654804.3800000008</v>
      </c>
      <c r="H80" s="425">
        <v>4856531.0999999996</v>
      </c>
      <c r="I80" s="425">
        <v>5058030.59</v>
      </c>
      <c r="J80" s="425">
        <v>6967848.5700000003</v>
      </c>
      <c r="K80" s="425">
        <v>19159865.07</v>
      </c>
      <c r="L80" s="425">
        <v>41407350.190000005</v>
      </c>
      <c r="M80" s="425">
        <v>46071517.890000001</v>
      </c>
      <c r="N80" s="854">
        <v>44878643.140000001</v>
      </c>
      <c r="O80" s="932">
        <v>36728880.849999994</v>
      </c>
      <c r="P80" s="933">
        <v>29587919.299999997</v>
      </c>
      <c r="Q80" s="425">
        <v>20836344.73</v>
      </c>
      <c r="R80" s="425">
        <v>8455763.4900000002</v>
      </c>
      <c r="S80" s="425">
        <v>5713335.0800000001</v>
      </c>
      <c r="T80" s="864">
        <v>5209529.3000000007</v>
      </c>
      <c r="U80" s="854">
        <v>5426170.7199999997</v>
      </c>
      <c r="V80" s="854">
        <v>6930977.29</v>
      </c>
      <c r="W80" s="854">
        <v>16171937.549999999</v>
      </c>
      <c r="X80" s="727">
        <v>38652924.469999999</v>
      </c>
      <c r="Y80" s="93">
        <v>52829364.07</v>
      </c>
      <c r="Z80" s="93">
        <v>58285020.519999996</v>
      </c>
      <c r="AA80" s="864">
        <v>47983396</v>
      </c>
      <c r="AB80" s="864">
        <v>31268755.5</v>
      </c>
      <c r="AC80" s="864">
        <v>18955490.210000001</v>
      </c>
      <c r="AD80" s="864">
        <v>9377964.4800000004</v>
      </c>
      <c r="AE80" s="864">
        <v>6938217.6200000001</v>
      </c>
      <c r="AF80" s="864">
        <v>6479548.0099999988</v>
      </c>
      <c r="AG80" s="864">
        <v>6816766.7699999996</v>
      </c>
      <c r="AH80" s="864">
        <v>7966330.1600000001</v>
      </c>
      <c r="AI80" s="855">
        <v>21714508.009999998</v>
      </c>
      <c r="AJ80" s="934">
        <v>43890121.200000003</v>
      </c>
      <c r="AK80" s="855">
        <v>56306074.18999999</v>
      </c>
      <c r="AL80" s="855">
        <v>68267137.930000007</v>
      </c>
      <c r="AM80" s="855">
        <v>51921769.630000003</v>
      </c>
      <c r="AN80" s="855">
        <v>35257349.649999999</v>
      </c>
      <c r="AO80" s="855">
        <v>22382779.530000001</v>
      </c>
      <c r="AP80" s="855">
        <v>11271035.9</v>
      </c>
      <c r="AQ80" s="864">
        <v>9064912.25</v>
      </c>
      <c r="AR80" s="855">
        <v>7687688.3999999994</v>
      </c>
      <c r="AS80" s="855">
        <v>8363851.120000001</v>
      </c>
      <c r="AT80" s="855">
        <v>14070823.040000001</v>
      </c>
      <c r="AU80" s="855">
        <v>23348372.109999999</v>
      </c>
      <c r="AV80" s="855">
        <v>52791454.529999994</v>
      </c>
      <c r="AW80" s="696">
        <v>70583942.019999981</v>
      </c>
      <c r="AX80" s="692">
        <v>60186927.560000002</v>
      </c>
      <c r="AY80" s="692">
        <v>54397605.749999993</v>
      </c>
      <c r="AZ80" s="692">
        <v>36610064.579999998</v>
      </c>
      <c r="BA80" s="692">
        <v>19006283.750000004</v>
      </c>
      <c r="BB80" s="692">
        <v>9996280.8200000003</v>
      </c>
      <c r="BC80" s="692">
        <v>7576488.2699999996</v>
      </c>
      <c r="BD80" s="692">
        <v>6788220.0499999998</v>
      </c>
      <c r="BE80" s="692">
        <v>6854643.5199999986</v>
      </c>
      <c r="BF80" s="692">
        <v>8759183.8500000015</v>
      </c>
      <c r="BG80" s="692">
        <v>21842133.970000003</v>
      </c>
      <c r="BH80" s="693">
        <v>48931336.950000003</v>
      </c>
      <c r="BI80" s="696">
        <v>57345925.650000006</v>
      </c>
      <c r="BJ80" s="692">
        <v>62772556.759999998</v>
      </c>
      <c r="BK80" s="692">
        <v>50779599.859999999</v>
      </c>
      <c r="BL80" s="692">
        <v>41195037.329999998</v>
      </c>
      <c r="BM80" s="692">
        <v>22320518.550000001</v>
      </c>
      <c r="BN80" s="692">
        <v>9987716.7100000009</v>
      </c>
      <c r="BO80" s="692">
        <v>8050757.1900000004</v>
      </c>
      <c r="BP80" s="692">
        <v>7525820.9400000004</v>
      </c>
      <c r="BQ80" s="692">
        <v>7908180.0499999998</v>
      </c>
      <c r="BR80" s="224">
        <v>11088208.16</v>
      </c>
      <c r="BS80" s="224"/>
      <c r="BT80" s="224"/>
      <c r="BU80" s="164">
        <f t="shared" ref="BU80:CD85" si="34">O80-C80</f>
        <v>-5328246.7800000086</v>
      </c>
      <c r="BV80" s="68">
        <f t="shared" si="34"/>
        <v>3097871.8699999936</v>
      </c>
      <c r="BW80" s="68">
        <f t="shared" si="34"/>
        <v>6052112.3200000003</v>
      </c>
      <c r="BX80" s="68">
        <f t="shared" si="34"/>
        <v>179787.14999999944</v>
      </c>
      <c r="BY80" s="68">
        <f t="shared" si="34"/>
        <v>58530.699999999255</v>
      </c>
      <c r="BZ80" s="68">
        <f t="shared" si="34"/>
        <v>352998.20000000112</v>
      </c>
      <c r="CA80" s="68">
        <f t="shared" si="34"/>
        <v>368140.12999999989</v>
      </c>
      <c r="CB80" s="68">
        <f t="shared" si="34"/>
        <v>-36871.280000000261</v>
      </c>
      <c r="CC80" s="68">
        <f t="shared" si="34"/>
        <v>-2987927.5200000014</v>
      </c>
      <c r="CD80" s="74">
        <f t="shared" si="34"/>
        <v>-2754425.7200000063</v>
      </c>
    </row>
    <row r="81" spans="1:82" x14ac:dyDescent="0.25">
      <c r="A81" s="4"/>
      <c r="B81" s="61" t="s">
        <v>42</v>
      </c>
      <c r="C81" s="931">
        <v>3835849.71</v>
      </c>
      <c r="D81" s="425">
        <v>2481419.1800000002</v>
      </c>
      <c r="E81" s="425">
        <v>1406956.42</v>
      </c>
      <c r="F81" s="425">
        <v>796904.79</v>
      </c>
      <c r="G81" s="425">
        <v>552414.59</v>
      </c>
      <c r="H81" s="425">
        <v>457802.96</v>
      </c>
      <c r="I81" s="425">
        <v>481662.41</v>
      </c>
      <c r="J81" s="425">
        <v>634996.85000000009</v>
      </c>
      <c r="K81" s="425">
        <v>1596974.62</v>
      </c>
      <c r="L81" s="425">
        <v>3469394.0900000003</v>
      </c>
      <c r="M81" s="425">
        <v>3757380.66</v>
      </c>
      <c r="N81" s="854">
        <v>3882371.0100000002</v>
      </c>
      <c r="O81" s="932">
        <v>3256459.9899999998</v>
      </c>
      <c r="P81" s="933">
        <v>2718052.9899999998</v>
      </c>
      <c r="Q81" s="425">
        <v>2005101.99</v>
      </c>
      <c r="R81" s="425">
        <v>817863.76</v>
      </c>
      <c r="S81" s="425">
        <v>543878.47</v>
      </c>
      <c r="T81" s="864">
        <v>507358.35</v>
      </c>
      <c r="U81" s="854">
        <v>514881.67000000004</v>
      </c>
      <c r="V81" s="854">
        <v>679127.25</v>
      </c>
      <c r="W81" s="854">
        <v>1371103.8399999999</v>
      </c>
      <c r="X81" s="727">
        <v>3395548.8400000003</v>
      </c>
      <c r="Y81" s="93">
        <v>4727667.8499999996</v>
      </c>
      <c r="Z81" s="93">
        <v>5240194.99</v>
      </c>
      <c r="AA81" s="864">
        <v>4537764</v>
      </c>
      <c r="AB81" s="864">
        <v>3043243.33</v>
      </c>
      <c r="AC81" s="864">
        <v>1941427.59</v>
      </c>
      <c r="AD81" s="864">
        <v>931645.93</v>
      </c>
      <c r="AE81" s="864">
        <v>718775.22</v>
      </c>
      <c r="AF81" s="864">
        <v>679604.6399999999</v>
      </c>
      <c r="AG81" s="864">
        <v>708139.05</v>
      </c>
      <c r="AH81" s="864">
        <v>781986.11</v>
      </c>
      <c r="AI81" s="855">
        <v>1974854.92</v>
      </c>
      <c r="AJ81" s="934">
        <v>4116047.06</v>
      </c>
      <c r="AK81" s="855">
        <v>5114213.7799999993</v>
      </c>
      <c r="AL81" s="855">
        <v>6424128.7499999991</v>
      </c>
      <c r="AM81" s="855">
        <v>5119973.8199999994</v>
      </c>
      <c r="AN81" s="855">
        <v>3567068.93</v>
      </c>
      <c r="AO81" s="855">
        <v>2411275.08</v>
      </c>
      <c r="AP81" s="855">
        <v>1204605.23</v>
      </c>
      <c r="AQ81" s="864">
        <v>986058.71000000008</v>
      </c>
      <c r="AR81" s="855">
        <v>847346.44000000006</v>
      </c>
      <c r="AS81" s="855">
        <v>892569.52</v>
      </c>
      <c r="AT81" s="855">
        <v>1438248.8</v>
      </c>
      <c r="AU81" s="855">
        <v>2199150.7799999998</v>
      </c>
      <c r="AV81" s="855">
        <v>5232676.6000000006</v>
      </c>
      <c r="AW81" s="696">
        <v>7074915.4999999991</v>
      </c>
      <c r="AX81" s="692">
        <v>6182450.5200000005</v>
      </c>
      <c r="AY81" s="692">
        <v>5551378.7799999993</v>
      </c>
      <c r="AZ81" s="692">
        <v>4012067.9499999997</v>
      </c>
      <c r="BA81" s="692">
        <v>2168895.36</v>
      </c>
      <c r="BB81" s="692">
        <v>1151391.99</v>
      </c>
      <c r="BC81" s="692">
        <v>871730.59000000008</v>
      </c>
      <c r="BD81" s="692">
        <v>771761.05999999994</v>
      </c>
      <c r="BE81" s="692">
        <v>767390.93</v>
      </c>
      <c r="BF81" s="692">
        <v>979801.5</v>
      </c>
      <c r="BG81" s="692">
        <v>2210747.69</v>
      </c>
      <c r="BH81" s="693">
        <v>5184058.62</v>
      </c>
      <c r="BI81" s="696">
        <v>5911336.2400000002</v>
      </c>
      <c r="BJ81" s="692">
        <v>6647927.0800000001</v>
      </c>
      <c r="BK81" s="692">
        <v>5596880.3400000008</v>
      </c>
      <c r="BL81" s="692">
        <v>4722046.54</v>
      </c>
      <c r="BM81" s="692">
        <v>2586682.2300000004</v>
      </c>
      <c r="BN81" s="692">
        <v>1270933.95</v>
      </c>
      <c r="BO81" s="692">
        <v>946684.08</v>
      </c>
      <c r="BP81" s="692">
        <v>855435.42</v>
      </c>
      <c r="BQ81" s="692">
        <v>883174.64</v>
      </c>
      <c r="BR81" s="224">
        <v>1095681.6399999999</v>
      </c>
      <c r="BS81" s="224"/>
      <c r="BT81" s="224"/>
      <c r="BU81" s="164">
        <f t="shared" si="34"/>
        <v>-579389.7200000002</v>
      </c>
      <c r="BV81" s="68">
        <f t="shared" si="34"/>
        <v>236633.80999999959</v>
      </c>
      <c r="BW81" s="68">
        <f t="shared" si="34"/>
        <v>598145.57000000007</v>
      </c>
      <c r="BX81" s="68">
        <f t="shared" si="34"/>
        <v>20958.969999999972</v>
      </c>
      <c r="BY81" s="68">
        <f t="shared" si="34"/>
        <v>-8536.1199999999953</v>
      </c>
      <c r="BZ81" s="68">
        <f t="shared" si="34"/>
        <v>49555.389999999956</v>
      </c>
      <c r="CA81" s="68">
        <f t="shared" si="34"/>
        <v>33219.260000000068</v>
      </c>
      <c r="CB81" s="68">
        <f t="shared" si="34"/>
        <v>44130.399999999907</v>
      </c>
      <c r="CC81" s="68">
        <f t="shared" si="34"/>
        <v>-225870.78000000026</v>
      </c>
      <c r="CD81" s="74">
        <f t="shared" si="34"/>
        <v>-73845.25</v>
      </c>
    </row>
    <row r="82" spans="1:82" x14ac:dyDescent="0.25">
      <c r="A82" s="4"/>
      <c r="B82" s="61" t="s">
        <v>43</v>
      </c>
      <c r="C82" s="931">
        <v>9281881</v>
      </c>
      <c r="D82" s="425">
        <v>5577296.8399999999</v>
      </c>
      <c r="E82" s="425">
        <v>2922160.28</v>
      </c>
      <c r="F82" s="425">
        <v>1656537.34</v>
      </c>
      <c r="G82" s="425">
        <v>1233788.3799999999</v>
      </c>
      <c r="H82" s="425">
        <v>1049088.1399999999</v>
      </c>
      <c r="I82" s="425">
        <v>1107305.49</v>
      </c>
      <c r="J82" s="425">
        <v>1378819.51</v>
      </c>
      <c r="K82" s="425">
        <v>3845053.34</v>
      </c>
      <c r="L82" s="425">
        <v>8752192.7699999996</v>
      </c>
      <c r="M82" s="425">
        <v>10020730.359999999</v>
      </c>
      <c r="N82" s="854">
        <v>9789860.0199999996</v>
      </c>
      <c r="O82" s="932">
        <v>7839775.2200000007</v>
      </c>
      <c r="P82" s="933">
        <v>5660240.2400000002</v>
      </c>
      <c r="Q82" s="425">
        <v>3614199.85</v>
      </c>
      <c r="R82" s="425">
        <v>1430719.8699999999</v>
      </c>
      <c r="S82" s="425">
        <v>1060813.9500000002</v>
      </c>
      <c r="T82" s="864">
        <v>1022884.5</v>
      </c>
      <c r="U82" s="854">
        <v>1075630.02</v>
      </c>
      <c r="V82" s="854">
        <v>1272693.22</v>
      </c>
      <c r="W82" s="854">
        <v>2965066.78</v>
      </c>
      <c r="X82" s="727">
        <v>7372485.2699999996</v>
      </c>
      <c r="Y82" s="93">
        <v>10312382.319999998</v>
      </c>
      <c r="Z82" s="93">
        <v>11652350.029999999</v>
      </c>
      <c r="AA82" s="864">
        <v>9535294</v>
      </c>
      <c r="AB82" s="864">
        <v>5966232.7000000002</v>
      </c>
      <c r="AC82" s="864">
        <v>3408282.4</v>
      </c>
      <c r="AD82" s="864">
        <v>1641613.21</v>
      </c>
      <c r="AE82" s="864">
        <v>1310710.9000000001</v>
      </c>
      <c r="AF82" s="864">
        <v>1276789.07</v>
      </c>
      <c r="AG82" s="864">
        <v>1362218.85</v>
      </c>
      <c r="AH82" s="864">
        <v>1609908.8499999999</v>
      </c>
      <c r="AI82" s="855">
        <v>4044798.2</v>
      </c>
      <c r="AJ82" s="934">
        <v>8438442.9700000007</v>
      </c>
      <c r="AK82" s="855">
        <v>11512196.689999999</v>
      </c>
      <c r="AL82" s="855">
        <v>13975797.810000001</v>
      </c>
      <c r="AM82" s="855">
        <v>10791182.82</v>
      </c>
      <c r="AN82" s="855">
        <v>7027317.8200000003</v>
      </c>
      <c r="AO82" s="855">
        <v>4518274.55</v>
      </c>
      <c r="AP82" s="855">
        <v>1203294.05</v>
      </c>
      <c r="AQ82" s="864">
        <v>2959444.93</v>
      </c>
      <c r="AR82" s="855">
        <v>1688532.22</v>
      </c>
      <c r="AS82" s="855">
        <v>1905606.82</v>
      </c>
      <c r="AT82" s="855">
        <v>2657677.6800000002</v>
      </c>
      <c r="AU82" s="855">
        <v>4773089.88</v>
      </c>
      <c r="AV82" s="855">
        <v>10813262.190000001</v>
      </c>
      <c r="AW82" s="696">
        <v>14964594.24</v>
      </c>
      <c r="AX82" s="692">
        <v>12734441.390000001</v>
      </c>
      <c r="AY82" s="692">
        <v>11355895.359999998</v>
      </c>
      <c r="AZ82" s="692">
        <v>7604584.3100000005</v>
      </c>
      <c r="BA82" s="692">
        <v>3704387.8999999994</v>
      </c>
      <c r="BB82" s="692">
        <v>1893381.5100000002</v>
      </c>
      <c r="BC82" s="692">
        <v>1483627.03</v>
      </c>
      <c r="BD82" s="692">
        <v>1394390.58</v>
      </c>
      <c r="BE82" s="692">
        <v>1395749.3099999996</v>
      </c>
      <c r="BF82" s="692">
        <v>1684136.95</v>
      </c>
      <c r="BG82" s="692">
        <v>4176894.33</v>
      </c>
      <c r="BH82" s="693">
        <v>9629668.2799999993</v>
      </c>
      <c r="BI82" s="696">
        <v>11613952.740000002</v>
      </c>
      <c r="BJ82" s="692">
        <v>12764616.6</v>
      </c>
      <c r="BK82" s="692">
        <v>10364782.85</v>
      </c>
      <c r="BL82" s="692">
        <v>8405688.5899999999</v>
      </c>
      <c r="BM82" s="692">
        <v>4678181.3599999994</v>
      </c>
      <c r="BN82" s="692">
        <v>2131577.9700000002</v>
      </c>
      <c r="BO82" s="692">
        <v>1679996.57</v>
      </c>
      <c r="BP82" s="692">
        <v>1735476.42</v>
      </c>
      <c r="BQ82" s="692">
        <v>2602987.8199999998</v>
      </c>
      <c r="BR82" s="224">
        <v>2216300.9300000002</v>
      </c>
      <c r="BS82" s="224"/>
      <c r="BT82" s="224"/>
      <c r="BU82" s="164">
        <f t="shared" si="34"/>
        <v>-1442105.7799999993</v>
      </c>
      <c r="BV82" s="68">
        <f t="shared" si="34"/>
        <v>82943.400000000373</v>
      </c>
      <c r="BW82" s="68">
        <f t="shared" si="34"/>
        <v>692039.5700000003</v>
      </c>
      <c r="BX82" s="68">
        <f t="shared" si="34"/>
        <v>-225817.4700000002</v>
      </c>
      <c r="BY82" s="68">
        <f t="shared" si="34"/>
        <v>-172974.4299999997</v>
      </c>
      <c r="BZ82" s="68">
        <f t="shared" si="34"/>
        <v>-26203.639999999898</v>
      </c>
      <c r="CA82" s="68">
        <f t="shared" si="34"/>
        <v>-31675.469999999972</v>
      </c>
      <c r="CB82" s="68">
        <f t="shared" si="34"/>
        <v>-106126.29000000004</v>
      </c>
      <c r="CC82" s="68">
        <f t="shared" si="34"/>
        <v>-879986.56</v>
      </c>
      <c r="CD82" s="74">
        <f t="shared" si="34"/>
        <v>-1379707.5</v>
      </c>
    </row>
    <row r="83" spans="1:82" x14ac:dyDescent="0.25">
      <c r="A83" s="4"/>
      <c r="B83" s="61" t="s">
        <v>44</v>
      </c>
      <c r="C83" s="931">
        <v>9474982.2100000009</v>
      </c>
      <c r="D83" s="425">
        <v>6250502.7200000007</v>
      </c>
      <c r="E83" s="425">
        <v>3469151.12</v>
      </c>
      <c r="F83" s="425">
        <v>1987923.04</v>
      </c>
      <c r="G83" s="425">
        <v>1219155.0899999999</v>
      </c>
      <c r="H83" s="425">
        <v>1062656.3700000001</v>
      </c>
      <c r="I83" s="425">
        <v>1101201.5899999999</v>
      </c>
      <c r="J83" s="425">
        <v>1472994.73</v>
      </c>
      <c r="K83" s="425">
        <v>4861085.41</v>
      </c>
      <c r="L83" s="425">
        <v>9520207.1799999997</v>
      </c>
      <c r="M83" s="425">
        <v>10690539.780000001</v>
      </c>
      <c r="N83" s="854">
        <v>10179849.51</v>
      </c>
      <c r="O83" s="932">
        <v>8350610.5600000005</v>
      </c>
      <c r="P83" s="933">
        <v>6571026.5</v>
      </c>
      <c r="Q83" s="425">
        <v>3816220.45</v>
      </c>
      <c r="R83" s="425">
        <v>1530804.79</v>
      </c>
      <c r="S83" s="425">
        <v>1127531.74</v>
      </c>
      <c r="T83" s="864">
        <v>1043290.0800000001</v>
      </c>
      <c r="U83" s="854">
        <v>1092680.25</v>
      </c>
      <c r="V83" s="854">
        <v>1488845.0899999999</v>
      </c>
      <c r="W83" s="854">
        <v>3881885.98</v>
      </c>
      <c r="X83" s="727">
        <v>8840450.1099999994</v>
      </c>
      <c r="Y83" s="93">
        <v>11871695.379999999</v>
      </c>
      <c r="Z83" s="93">
        <v>12948824.319999998</v>
      </c>
      <c r="AA83" s="864">
        <v>11263367</v>
      </c>
      <c r="AB83" s="864">
        <v>6797667.0200000014</v>
      </c>
      <c r="AC83" s="864">
        <v>4208333.6900000004</v>
      </c>
      <c r="AD83" s="864">
        <v>1806339.9699999997</v>
      </c>
      <c r="AE83" s="864">
        <v>1560608.85</v>
      </c>
      <c r="AF83" s="864">
        <v>1509772.91</v>
      </c>
      <c r="AG83" s="864">
        <v>1600529.31</v>
      </c>
      <c r="AH83" s="864">
        <v>2118356.86</v>
      </c>
      <c r="AI83" s="855">
        <v>5646312.1100000003</v>
      </c>
      <c r="AJ83" s="934">
        <v>10546772.840000002</v>
      </c>
      <c r="AK83" s="855">
        <v>13537454.25</v>
      </c>
      <c r="AL83" s="855">
        <v>15535680.74</v>
      </c>
      <c r="AM83" s="855">
        <v>12375145.639999999</v>
      </c>
      <c r="AN83" s="855">
        <v>9063204.3300000001</v>
      </c>
      <c r="AO83" s="855">
        <v>5612890.2500000009</v>
      </c>
      <c r="AP83" s="855">
        <v>1716729.21</v>
      </c>
      <c r="AQ83" s="864">
        <v>1426630.57</v>
      </c>
      <c r="AR83" s="855">
        <v>4505476.42</v>
      </c>
      <c r="AS83" s="855">
        <v>2730017.88</v>
      </c>
      <c r="AT83" s="855">
        <v>4250176.92</v>
      </c>
      <c r="AU83" s="855">
        <v>7736052.79</v>
      </c>
      <c r="AV83" s="855">
        <v>14087928.630000001</v>
      </c>
      <c r="AW83" s="696">
        <v>18095348.379999995</v>
      </c>
      <c r="AX83" s="692">
        <v>15534529.279999999</v>
      </c>
      <c r="AY83" s="692">
        <v>14355753.279999999</v>
      </c>
      <c r="AZ83" s="692">
        <v>10082371.799999999</v>
      </c>
      <c r="BA83" s="692">
        <v>5114894.2</v>
      </c>
      <c r="BB83" s="692">
        <v>2784170.39</v>
      </c>
      <c r="BC83" s="692">
        <v>2146399.62</v>
      </c>
      <c r="BD83" s="692">
        <v>1863103.48</v>
      </c>
      <c r="BE83" s="692">
        <v>2244157.1999999997</v>
      </c>
      <c r="BF83" s="692">
        <v>2795211.42</v>
      </c>
      <c r="BG83" s="692">
        <v>6556950.7199999997</v>
      </c>
      <c r="BH83" s="693">
        <v>12533328.01</v>
      </c>
      <c r="BI83" s="696">
        <v>14790990.399999999</v>
      </c>
      <c r="BJ83" s="692">
        <v>15262132.439999999</v>
      </c>
      <c r="BK83" s="692">
        <v>12833644.719999999</v>
      </c>
      <c r="BL83" s="692">
        <v>10406167.82</v>
      </c>
      <c r="BM83" s="692">
        <v>7800222.9600000009</v>
      </c>
      <c r="BN83" s="692">
        <v>2835447.91</v>
      </c>
      <c r="BO83" s="692">
        <v>2314618.96</v>
      </c>
      <c r="BP83" s="692">
        <v>2382544.38</v>
      </c>
      <c r="BQ83" s="692">
        <v>2370147.77</v>
      </c>
      <c r="BR83" s="224">
        <v>3323845.63</v>
      </c>
      <c r="BS83" s="224"/>
      <c r="BT83" s="224"/>
      <c r="BU83" s="164">
        <f t="shared" si="34"/>
        <v>-1124371.6500000004</v>
      </c>
      <c r="BV83" s="68">
        <f t="shared" si="34"/>
        <v>320523.77999999933</v>
      </c>
      <c r="BW83" s="68">
        <f t="shared" si="34"/>
        <v>347069.33000000007</v>
      </c>
      <c r="BX83" s="68">
        <f t="shared" si="34"/>
        <v>-457118.25</v>
      </c>
      <c r="BY83" s="68">
        <f t="shared" si="34"/>
        <v>-91623.34999999986</v>
      </c>
      <c r="BZ83" s="68">
        <f t="shared" si="34"/>
        <v>-19366.290000000037</v>
      </c>
      <c r="CA83" s="68">
        <f t="shared" si="34"/>
        <v>-8521.339999999851</v>
      </c>
      <c r="CB83" s="68">
        <f t="shared" si="34"/>
        <v>15850.35999999987</v>
      </c>
      <c r="CC83" s="68">
        <f t="shared" si="34"/>
        <v>-979199.43000000017</v>
      </c>
      <c r="CD83" s="74">
        <f t="shared" si="34"/>
        <v>-679757.0700000003</v>
      </c>
    </row>
    <row r="84" spans="1:82" x14ac:dyDescent="0.25">
      <c r="A84" s="4"/>
      <c r="B84" s="61" t="s">
        <v>45</v>
      </c>
      <c r="C84" s="931">
        <v>4820660.8600000003</v>
      </c>
      <c r="D84" s="425">
        <v>5804687.5399999991</v>
      </c>
      <c r="E84" s="425">
        <v>4800871.0999999996</v>
      </c>
      <c r="F84" s="425">
        <v>2493334.1</v>
      </c>
      <c r="G84" s="425">
        <v>1346263.1600000001</v>
      </c>
      <c r="H84" s="425">
        <v>2055374.9899999998</v>
      </c>
      <c r="I84" s="425">
        <v>1718945.24</v>
      </c>
      <c r="J84" s="425">
        <v>1893009.61</v>
      </c>
      <c r="K84" s="425">
        <v>5750201.2700000005</v>
      </c>
      <c r="L84" s="425">
        <v>4430811.42</v>
      </c>
      <c r="M84" s="425">
        <v>10075968.57</v>
      </c>
      <c r="N84" s="854">
        <v>8421946.9800000004</v>
      </c>
      <c r="O84" s="932">
        <v>4795369.8</v>
      </c>
      <c r="P84" s="933">
        <v>6639903.1700000009</v>
      </c>
      <c r="Q84" s="425">
        <v>5294733.4700000007</v>
      </c>
      <c r="R84" s="425">
        <v>1384909.6700000002</v>
      </c>
      <c r="S84" s="425">
        <v>1663024.5699999998</v>
      </c>
      <c r="T84" s="864">
        <v>2275428.62</v>
      </c>
      <c r="U84" s="854">
        <v>2220529.1500000004</v>
      </c>
      <c r="V84" s="854">
        <v>2205324.42</v>
      </c>
      <c r="W84" s="854">
        <v>2956862.6399999997</v>
      </c>
      <c r="X84" s="727">
        <v>6545726.6600000001</v>
      </c>
      <c r="Y84" s="93">
        <v>6720870.46</v>
      </c>
      <c r="Z84" s="93">
        <v>13071587.629999999</v>
      </c>
      <c r="AA84" s="864">
        <v>4622843</v>
      </c>
      <c r="AB84" s="864">
        <v>6978983.1400000006</v>
      </c>
      <c r="AC84" s="864">
        <v>5279710.08</v>
      </c>
      <c r="AD84" s="864">
        <v>2942169.38</v>
      </c>
      <c r="AE84" s="864">
        <v>2673860.4100000006</v>
      </c>
      <c r="AF84" s="864">
        <v>2845293.5199999996</v>
      </c>
      <c r="AG84" s="864">
        <v>3131927.08</v>
      </c>
      <c r="AH84" s="864">
        <v>3133550.95</v>
      </c>
      <c r="AI84" s="855">
        <v>4467216.8900000006</v>
      </c>
      <c r="AJ84" s="934">
        <v>7939244.7299999995</v>
      </c>
      <c r="AK84" s="855">
        <v>9503921.3300000001</v>
      </c>
      <c r="AL84" s="855">
        <v>11607684.029999999</v>
      </c>
      <c r="AM84" s="855">
        <v>9226159.5999999996</v>
      </c>
      <c r="AN84" s="855">
        <v>7995670.4400000004</v>
      </c>
      <c r="AO84" s="855">
        <v>6408000.25</v>
      </c>
      <c r="AP84" s="855">
        <v>6534965.79</v>
      </c>
      <c r="AQ84" s="864">
        <v>4431064.79</v>
      </c>
      <c r="AR84" s="855">
        <v>2330197.61</v>
      </c>
      <c r="AS84" s="855">
        <v>4470467.5299999993</v>
      </c>
      <c r="AT84" s="855">
        <v>5634119.3099999996</v>
      </c>
      <c r="AU84" s="855">
        <v>44232360.479999997</v>
      </c>
      <c r="AV84" s="855">
        <v>10846331.819999998</v>
      </c>
      <c r="AW84" s="696">
        <v>13497461.810000001</v>
      </c>
      <c r="AX84" s="692">
        <v>12834449.799999999</v>
      </c>
      <c r="AY84" s="692">
        <v>10379822.910000002</v>
      </c>
      <c r="AZ84" s="692">
        <v>9971985.2299999986</v>
      </c>
      <c r="BA84" s="692">
        <v>7029313.2299999995</v>
      </c>
      <c r="BB84" s="692">
        <v>4316484.67</v>
      </c>
      <c r="BC84" s="692">
        <v>2404101.3200000003</v>
      </c>
      <c r="BD84" s="692">
        <v>3181413.29</v>
      </c>
      <c r="BE84" s="692">
        <v>2653717.2899999996</v>
      </c>
      <c r="BF84" s="692">
        <v>2619347.71</v>
      </c>
      <c r="BG84" s="692">
        <v>4172835.5400000005</v>
      </c>
      <c r="BH84" s="693">
        <v>9309130.9900000002</v>
      </c>
      <c r="BI84" s="696">
        <v>10920493.77</v>
      </c>
      <c r="BJ84" s="692">
        <v>10733181.949999999</v>
      </c>
      <c r="BK84" s="692">
        <v>9986826.1799999997</v>
      </c>
      <c r="BL84" s="692">
        <v>8845903.1699999981</v>
      </c>
      <c r="BM84" s="692">
        <v>7006044.25</v>
      </c>
      <c r="BN84" s="692">
        <v>2336398.73</v>
      </c>
      <c r="BO84" s="692">
        <v>2215096.63</v>
      </c>
      <c r="BP84" s="692">
        <v>3160014.62</v>
      </c>
      <c r="BQ84" s="692">
        <v>8992653.5899999999</v>
      </c>
      <c r="BR84" s="224">
        <v>-3971309.98</v>
      </c>
      <c r="BS84" s="224"/>
      <c r="BT84" s="224"/>
      <c r="BU84" s="164">
        <f t="shared" si="34"/>
        <v>-25291.060000000522</v>
      </c>
      <c r="BV84" s="68">
        <f t="shared" si="34"/>
        <v>835215.63000000175</v>
      </c>
      <c r="BW84" s="68">
        <f t="shared" si="34"/>
        <v>493862.37000000104</v>
      </c>
      <c r="BX84" s="68">
        <f t="shared" si="34"/>
        <v>-1108424.43</v>
      </c>
      <c r="BY84" s="68">
        <f t="shared" si="34"/>
        <v>316761.40999999968</v>
      </c>
      <c r="BZ84" s="68">
        <f t="shared" si="34"/>
        <v>220053.63000000035</v>
      </c>
      <c r="CA84" s="68">
        <f t="shared" si="34"/>
        <v>501583.91000000038</v>
      </c>
      <c r="CB84" s="68">
        <f t="shared" si="34"/>
        <v>312314.80999999982</v>
      </c>
      <c r="CC84" s="68">
        <f t="shared" si="34"/>
        <v>-2793338.6300000008</v>
      </c>
      <c r="CD84" s="74">
        <f t="shared" si="34"/>
        <v>2114915.2400000002</v>
      </c>
    </row>
    <row r="85" spans="1:82" x14ac:dyDescent="0.25">
      <c r="A85" s="4"/>
      <c r="B85" s="61" t="s">
        <v>46</v>
      </c>
      <c r="C85" s="931">
        <v>69470501.410000011</v>
      </c>
      <c r="D85" s="425">
        <v>46603953.710000001</v>
      </c>
      <c r="E85" s="425">
        <v>27383371.329999998</v>
      </c>
      <c r="F85" s="425">
        <v>15210675.610000001</v>
      </c>
      <c r="G85" s="425">
        <v>10006425.600000001</v>
      </c>
      <c r="H85" s="425">
        <v>9481453.5599999987</v>
      </c>
      <c r="I85" s="425">
        <v>9467145.3200000003</v>
      </c>
      <c r="J85" s="425">
        <v>12347669.27</v>
      </c>
      <c r="K85" s="425">
        <v>35213179.710000001</v>
      </c>
      <c r="L85" s="425">
        <v>67579955.650000006</v>
      </c>
      <c r="M85" s="425">
        <v>80616137.25999999</v>
      </c>
      <c r="N85" s="854">
        <v>77152670.660000011</v>
      </c>
      <c r="O85" s="932">
        <v>60971096.419999994</v>
      </c>
      <c r="P85" s="425">
        <v>51177142.199999996</v>
      </c>
      <c r="Q85" s="425">
        <v>35566600.490000002</v>
      </c>
      <c r="R85" s="425">
        <v>13620061.58</v>
      </c>
      <c r="S85" s="425">
        <v>10108583.810000001</v>
      </c>
      <c r="T85" s="864">
        <f>SUM(T80:T84)</f>
        <v>10058490.850000001</v>
      </c>
      <c r="U85" s="854">
        <v>10329891.810000001</v>
      </c>
      <c r="V85" s="854">
        <v>12576967.27</v>
      </c>
      <c r="W85" s="854">
        <v>27346856.790000003</v>
      </c>
      <c r="X85" s="727">
        <v>64807135.349999994</v>
      </c>
      <c r="Y85" s="93">
        <v>86461980.079999983</v>
      </c>
      <c r="Z85" s="93">
        <v>101197977.48999998</v>
      </c>
      <c r="AA85" s="864">
        <f>SUM(AA80:AA84)</f>
        <v>77942664</v>
      </c>
      <c r="AB85" s="864">
        <v>54054881.690000005</v>
      </c>
      <c r="AC85" s="864">
        <v>33793243.969999999</v>
      </c>
      <c r="AD85" s="864">
        <f>SUM(AD80:AD84)</f>
        <v>16699732.969999999</v>
      </c>
      <c r="AE85" s="864">
        <v>13202173</v>
      </c>
      <c r="AF85" s="864">
        <f>SUM(AF80:AF84)</f>
        <v>12791008.149999999</v>
      </c>
      <c r="AG85" s="864">
        <v>13619581.060000001</v>
      </c>
      <c r="AH85" s="864">
        <v>15610132.93</v>
      </c>
      <c r="AI85" s="855">
        <f t="shared" ref="AI85" si="35">SUM(AI80:AI84)</f>
        <v>37847690.129999995</v>
      </c>
      <c r="AJ85" s="934">
        <v>74930628.800000012</v>
      </c>
      <c r="AK85" s="855">
        <v>95973860.239999995</v>
      </c>
      <c r="AL85" s="855">
        <v>115810429.26000001</v>
      </c>
      <c r="AM85" s="855">
        <v>89434231.510000005</v>
      </c>
      <c r="AN85" s="855">
        <v>62910611.169999994</v>
      </c>
      <c r="AO85" s="855">
        <v>41333219.660000004</v>
      </c>
      <c r="AP85" s="855">
        <v>21930630.18</v>
      </c>
      <c r="AQ85" s="864">
        <f t="shared" ref="AQ85" si="36">SUM(AQ80:AQ84)</f>
        <v>18868111.25</v>
      </c>
      <c r="AR85" s="855">
        <v>17059241.09</v>
      </c>
      <c r="AS85" s="855">
        <v>18362512.869999997</v>
      </c>
      <c r="AT85" s="855">
        <v>28051045.750000004</v>
      </c>
      <c r="AU85" s="855">
        <v>82289026.039999992</v>
      </c>
      <c r="AV85" s="855">
        <v>93771653.769999981</v>
      </c>
      <c r="AW85" s="696">
        <v>124216261.94999997</v>
      </c>
      <c r="AX85" s="692">
        <v>107472798.55</v>
      </c>
      <c r="AY85" s="692">
        <v>96040456.079999983</v>
      </c>
      <c r="AZ85" s="692">
        <v>68281073.870000005</v>
      </c>
      <c r="BA85" s="692">
        <v>37023774.439999998</v>
      </c>
      <c r="BB85" s="692">
        <v>20141709.380000003</v>
      </c>
      <c r="BC85" s="692">
        <v>14482346.829999998</v>
      </c>
      <c r="BD85" s="692">
        <v>13998888.460000001</v>
      </c>
      <c r="BE85" s="692">
        <v>13915658.249999996</v>
      </c>
      <c r="BF85" s="692">
        <v>16837681.43</v>
      </c>
      <c r="BG85" s="692">
        <v>38959562.25</v>
      </c>
      <c r="BH85" s="693">
        <v>85587522.849999994</v>
      </c>
      <c r="BI85" s="696">
        <v>100582698.8</v>
      </c>
      <c r="BJ85" s="692">
        <v>108180414.83</v>
      </c>
      <c r="BK85" s="692">
        <v>89561733.950000018</v>
      </c>
      <c r="BL85" s="692">
        <v>73574843.449999988</v>
      </c>
      <c r="BM85" s="692">
        <v>44391649.350000001</v>
      </c>
      <c r="BN85" s="692">
        <v>18562075.27</v>
      </c>
      <c r="BO85" s="692">
        <v>15207153.43</v>
      </c>
      <c r="BP85" s="692">
        <v>15659291.780000001</v>
      </c>
      <c r="BQ85" s="692">
        <v>22757143.869999997</v>
      </c>
      <c r="BR85" s="224">
        <v>13752726.379999999</v>
      </c>
      <c r="BS85" s="224"/>
      <c r="BT85" s="224"/>
      <c r="BU85" s="166">
        <f t="shared" si="34"/>
        <v>-8499404.990000017</v>
      </c>
      <c r="BV85" s="70">
        <f t="shared" si="34"/>
        <v>4573188.4899999946</v>
      </c>
      <c r="BW85" s="70">
        <f t="shared" si="34"/>
        <v>8183229.1600000039</v>
      </c>
      <c r="BX85" s="70">
        <f t="shared" si="34"/>
        <v>-1590614.0300000012</v>
      </c>
      <c r="BY85" s="70">
        <f t="shared" si="34"/>
        <v>102158.20999999903</v>
      </c>
      <c r="BZ85" s="70">
        <f t="shared" si="34"/>
        <v>577037.29000000283</v>
      </c>
      <c r="CA85" s="70">
        <f t="shared" si="34"/>
        <v>862746.49000000022</v>
      </c>
      <c r="CB85" s="70">
        <f t="shared" si="34"/>
        <v>229298</v>
      </c>
      <c r="CC85" s="70">
        <f t="shared" si="34"/>
        <v>-7866322.9199999981</v>
      </c>
      <c r="CD85" s="77">
        <f t="shared" si="34"/>
        <v>-2772820.3000000119</v>
      </c>
    </row>
    <row r="86" spans="1:82" x14ac:dyDescent="0.25">
      <c r="A86" s="4">
        <v>12</v>
      </c>
      <c r="B86" s="79" t="s">
        <v>37</v>
      </c>
      <c r="C86" s="931"/>
      <c r="D86" s="425"/>
      <c r="E86" s="425"/>
      <c r="F86" s="425"/>
      <c r="G86" s="425"/>
      <c r="H86" s="425"/>
      <c r="I86" s="425"/>
      <c r="J86" s="425"/>
      <c r="K86" s="425"/>
      <c r="L86" s="425"/>
      <c r="M86" s="425"/>
      <c r="N86" s="854"/>
      <c r="O86" s="932"/>
      <c r="P86" s="425"/>
      <c r="Q86" s="425"/>
      <c r="R86" s="425"/>
      <c r="S86" s="425"/>
      <c r="T86" s="425"/>
      <c r="U86" s="854"/>
      <c r="V86" s="854"/>
      <c r="W86" s="854"/>
      <c r="X86" s="935"/>
      <c r="Y86" s="854"/>
      <c r="Z86" s="854"/>
      <c r="AA86" s="864"/>
      <c r="AB86" s="864"/>
      <c r="AC86" s="864"/>
      <c r="AD86" s="864"/>
      <c r="AE86" s="864"/>
      <c r="AF86" s="864"/>
      <c r="AG86" s="864"/>
      <c r="AH86" s="864"/>
      <c r="AI86" s="855"/>
      <c r="AJ86" s="934"/>
      <c r="AK86" s="855"/>
      <c r="AL86" s="855"/>
      <c r="AM86" s="855"/>
      <c r="AN86" s="855"/>
      <c r="AO86" s="855"/>
      <c r="AP86" s="855"/>
      <c r="AQ86" s="864"/>
      <c r="AR86" s="855"/>
      <c r="AS86" s="855"/>
      <c r="AT86" s="855"/>
      <c r="AU86" s="855"/>
      <c r="AV86" s="855"/>
      <c r="AW86" s="856"/>
      <c r="AX86" s="855"/>
      <c r="AY86" s="855"/>
      <c r="AZ86" s="855"/>
      <c r="BA86" s="855"/>
      <c r="BB86" s="855"/>
      <c r="BC86" s="864"/>
      <c r="BD86" s="855"/>
      <c r="BE86" s="855"/>
      <c r="BF86" s="855"/>
      <c r="BG86" s="855"/>
      <c r="BH86" s="855"/>
      <c r="BI86" s="856"/>
      <c r="BJ86" s="855"/>
      <c r="BK86" s="855"/>
      <c r="BL86" s="855"/>
      <c r="BM86" s="855"/>
      <c r="BN86" s="855"/>
      <c r="BO86" s="855"/>
      <c r="BP86" s="855"/>
      <c r="BQ86" s="855"/>
      <c r="BR86" s="263"/>
      <c r="BS86" s="263"/>
      <c r="BT86" s="263"/>
      <c r="BU86" s="195"/>
      <c r="BV86" s="78"/>
      <c r="BW86" s="78"/>
      <c r="BX86" s="78"/>
      <c r="BY86" s="78"/>
      <c r="BZ86" s="78"/>
      <c r="CA86" s="78"/>
      <c r="CB86" s="78"/>
      <c r="CC86" s="78"/>
      <c r="CD86" s="202"/>
    </row>
    <row r="87" spans="1:82" x14ac:dyDescent="0.25">
      <c r="A87" s="4"/>
      <c r="B87" s="61" t="s">
        <v>41</v>
      </c>
      <c r="C87" s="931"/>
      <c r="D87" s="425"/>
      <c r="E87" s="425"/>
      <c r="F87" s="425"/>
      <c r="G87" s="425"/>
      <c r="H87" s="425"/>
      <c r="I87" s="425"/>
      <c r="J87" s="425"/>
      <c r="K87" s="425"/>
      <c r="L87" s="425"/>
      <c r="M87" s="425"/>
      <c r="N87" s="854"/>
      <c r="O87" s="932"/>
      <c r="P87" s="425"/>
      <c r="Q87" s="425"/>
      <c r="R87" s="425"/>
      <c r="S87" s="425"/>
      <c r="T87" s="425"/>
      <c r="U87" s="854"/>
      <c r="V87" s="854"/>
      <c r="W87" s="854"/>
      <c r="X87" s="935"/>
      <c r="Y87" s="854"/>
      <c r="Z87" s="854"/>
      <c r="AA87" s="864"/>
      <c r="AB87" s="864"/>
      <c r="AC87" s="864"/>
      <c r="AD87" s="864"/>
      <c r="AE87" s="864"/>
      <c r="AF87" s="864"/>
      <c r="AG87" s="864"/>
      <c r="AH87" s="864"/>
      <c r="AI87" s="855"/>
      <c r="AJ87" s="934"/>
      <c r="AK87" s="855"/>
      <c r="AL87" s="855"/>
      <c r="AM87" s="855"/>
      <c r="AN87" s="855"/>
      <c r="AO87" s="855"/>
      <c r="AP87" s="855"/>
      <c r="AQ87" s="864"/>
      <c r="AR87" s="855"/>
      <c r="AS87" s="855"/>
      <c r="AT87" s="855"/>
      <c r="AU87" s="855"/>
      <c r="AV87" s="855"/>
      <c r="AW87" s="856"/>
      <c r="AX87" s="855"/>
      <c r="AY87" s="855"/>
      <c r="AZ87" s="855"/>
      <c r="BA87" s="855"/>
      <c r="BB87" s="855"/>
      <c r="BC87" s="864"/>
      <c r="BD87" s="855"/>
      <c r="BE87" s="855"/>
      <c r="BF87" s="855"/>
      <c r="BG87" s="855"/>
      <c r="BH87" s="855"/>
      <c r="BI87" s="856"/>
      <c r="BJ87" s="855"/>
      <c r="BK87" s="855"/>
      <c r="BL87" s="855"/>
      <c r="BM87" s="855"/>
      <c r="BN87" s="855"/>
      <c r="BO87" s="855"/>
      <c r="BP87" s="855"/>
      <c r="BQ87" s="855"/>
      <c r="BR87" s="263"/>
      <c r="BS87" s="263"/>
      <c r="BT87" s="263"/>
      <c r="BU87" s="203">
        <f t="shared" ref="BU87:CD92" si="37">O87-C87</f>
        <v>0</v>
      </c>
      <c r="BV87" s="204">
        <f t="shared" si="37"/>
        <v>0</v>
      </c>
      <c r="BW87" s="204">
        <f t="shared" si="37"/>
        <v>0</v>
      </c>
      <c r="BX87" s="204">
        <f t="shared" si="37"/>
        <v>0</v>
      </c>
      <c r="BY87" s="204">
        <f t="shared" si="37"/>
        <v>0</v>
      </c>
      <c r="BZ87" s="204">
        <f t="shared" si="37"/>
        <v>0</v>
      </c>
      <c r="CA87" s="204">
        <f t="shared" si="37"/>
        <v>0</v>
      </c>
      <c r="CB87" s="204">
        <f t="shared" si="37"/>
        <v>0</v>
      </c>
      <c r="CC87" s="204">
        <f t="shared" si="37"/>
        <v>0</v>
      </c>
      <c r="CD87" s="205">
        <f t="shared" si="37"/>
        <v>0</v>
      </c>
    </row>
    <row r="88" spans="1:82" x14ac:dyDescent="0.25">
      <c r="A88" s="4"/>
      <c r="B88" s="61" t="s">
        <v>42</v>
      </c>
      <c r="C88" s="931"/>
      <c r="D88" s="425"/>
      <c r="E88" s="425"/>
      <c r="F88" s="425"/>
      <c r="G88" s="425"/>
      <c r="H88" s="425"/>
      <c r="I88" s="425"/>
      <c r="J88" s="425"/>
      <c r="K88" s="425"/>
      <c r="L88" s="425"/>
      <c r="M88" s="425"/>
      <c r="N88" s="854"/>
      <c r="O88" s="932"/>
      <c r="P88" s="425"/>
      <c r="Q88" s="425"/>
      <c r="R88" s="425"/>
      <c r="S88" s="425"/>
      <c r="T88" s="425"/>
      <c r="U88" s="854"/>
      <c r="V88" s="854"/>
      <c r="W88" s="854"/>
      <c r="X88" s="935"/>
      <c r="Y88" s="854"/>
      <c r="Z88" s="854"/>
      <c r="AA88" s="864"/>
      <c r="AB88" s="864"/>
      <c r="AC88" s="864"/>
      <c r="AD88" s="864"/>
      <c r="AE88" s="864"/>
      <c r="AF88" s="864"/>
      <c r="AG88" s="864"/>
      <c r="AH88" s="864"/>
      <c r="AI88" s="855"/>
      <c r="AJ88" s="934"/>
      <c r="AK88" s="855"/>
      <c r="AL88" s="855"/>
      <c r="AM88" s="855"/>
      <c r="AN88" s="855"/>
      <c r="AO88" s="855"/>
      <c r="AP88" s="855"/>
      <c r="AQ88" s="864"/>
      <c r="AR88" s="855"/>
      <c r="AS88" s="855"/>
      <c r="AT88" s="855"/>
      <c r="AU88" s="855"/>
      <c r="AV88" s="855"/>
      <c r="AW88" s="856"/>
      <c r="AX88" s="855"/>
      <c r="AY88" s="855"/>
      <c r="AZ88" s="855"/>
      <c r="BA88" s="855"/>
      <c r="BB88" s="855"/>
      <c r="BC88" s="864"/>
      <c r="BD88" s="855"/>
      <c r="BE88" s="855"/>
      <c r="BF88" s="855"/>
      <c r="BG88" s="855"/>
      <c r="BH88" s="855"/>
      <c r="BI88" s="856"/>
      <c r="BJ88" s="855"/>
      <c r="BK88" s="855"/>
      <c r="BL88" s="855"/>
      <c r="BM88" s="855"/>
      <c r="BN88" s="855"/>
      <c r="BO88" s="855"/>
      <c r="BP88" s="855"/>
      <c r="BQ88" s="855"/>
      <c r="BR88" s="263"/>
      <c r="BS88" s="263"/>
      <c r="BT88" s="263"/>
      <c r="BU88" s="203">
        <f t="shared" si="37"/>
        <v>0</v>
      </c>
      <c r="BV88" s="204">
        <f t="shared" si="37"/>
        <v>0</v>
      </c>
      <c r="BW88" s="204">
        <f t="shared" si="37"/>
        <v>0</v>
      </c>
      <c r="BX88" s="204">
        <f t="shared" si="37"/>
        <v>0</v>
      </c>
      <c r="BY88" s="204">
        <f t="shared" si="37"/>
        <v>0</v>
      </c>
      <c r="BZ88" s="204">
        <f t="shared" si="37"/>
        <v>0</v>
      </c>
      <c r="CA88" s="204">
        <f t="shared" si="37"/>
        <v>0</v>
      </c>
      <c r="CB88" s="204">
        <f t="shared" si="37"/>
        <v>0</v>
      </c>
      <c r="CC88" s="204">
        <f t="shared" si="37"/>
        <v>0</v>
      </c>
      <c r="CD88" s="205">
        <f t="shared" si="37"/>
        <v>0</v>
      </c>
    </row>
    <row r="89" spans="1:82" x14ac:dyDescent="0.25">
      <c r="A89" s="4"/>
      <c r="B89" s="61" t="s">
        <v>43</v>
      </c>
      <c r="C89" s="931"/>
      <c r="D89" s="425"/>
      <c r="E89" s="425"/>
      <c r="F89" s="425"/>
      <c r="G89" s="425"/>
      <c r="H89" s="425"/>
      <c r="I89" s="425"/>
      <c r="J89" s="425"/>
      <c r="K89" s="425"/>
      <c r="L89" s="425"/>
      <c r="M89" s="425"/>
      <c r="N89" s="854"/>
      <c r="O89" s="932"/>
      <c r="P89" s="425"/>
      <c r="Q89" s="425"/>
      <c r="R89" s="425"/>
      <c r="S89" s="425"/>
      <c r="T89" s="425"/>
      <c r="U89" s="854"/>
      <c r="V89" s="854"/>
      <c r="W89" s="854"/>
      <c r="X89" s="935"/>
      <c r="Y89" s="854"/>
      <c r="Z89" s="854"/>
      <c r="AA89" s="864"/>
      <c r="AB89" s="864"/>
      <c r="AC89" s="864"/>
      <c r="AD89" s="864"/>
      <c r="AE89" s="864"/>
      <c r="AF89" s="864"/>
      <c r="AG89" s="864"/>
      <c r="AH89" s="864"/>
      <c r="AI89" s="855"/>
      <c r="AJ89" s="934"/>
      <c r="AK89" s="855"/>
      <c r="AL89" s="855"/>
      <c r="AM89" s="855"/>
      <c r="AN89" s="855"/>
      <c r="AO89" s="855"/>
      <c r="AP89" s="855"/>
      <c r="AQ89" s="864"/>
      <c r="AR89" s="855"/>
      <c r="AS89" s="855"/>
      <c r="AT89" s="855"/>
      <c r="AU89" s="855"/>
      <c r="AV89" s="855"/>
      <c r="AW89" s="856"/>
      <c r="AX89" s="855"/>
      <c r="AY89" s="855"/>
      <c r="AZ89" s="855"/>
      <c r="BA89" s="855"/>
      <c r="BB89" s="855"/>
      <c r="BC89" s="864"/>
      <c r="BD89" s="855"/>
      <c r="BE89" s="855"/>
      <c r="BF89" s="855"/>
      <c r="BG89" s="855"/>
      <c r="BH89" s="855"/>
      <c r="BI89" s="856"/>
      <c r="BJ89" s="855"/>
      <c r="BK89" s="855"/>
      <c r="BL89" s="855"/>
      <c r="BM89" s="855"/>
      <c r="BN89" s="855"/>
      <c r="BO89" s="855"/>
      <c r="BP89" s="855"/>
      <c r="BQ89" s="855"/>
      <c r="BR89" s="263"/>
      <c r="BS89" s="263"/>
      <c r="BT89" s="263"/>
      <c r="BU89" s="203">
        <f t="shared" si="37"/>
        <v>0</v>
      </c>
      <c r="BV89" s="204">
        <f t="shared" si="37"/>
        <v>0</v>
      </c>
      <c r="BW89" s="204">
        <f t="shared" si="37"/>
        <v>0</v>
      </c>
      <c r="BX89" s="204">
        <f t="shared" si="37"/>
        <v>0</v>
      </c>
      <c r="BY89" s="204">
        <f t="shared" si="37"/>
        <v>0</v>
      </c>
      <c r="BZ89" s="204">
        <f t="shared" si="37"/>
        <v>0</v>
      </c>
      <c r="CA89" s="204">
        <f t="shared" si="37"/>
        <v>0</v>
      </c>
      <c r="CB89" s="204">
        <f t="shared" si="37"/>
        <v>0</v>
      </c>
      <c r="CC89" s="204">
        <f t="shared" si="37"/>
        <v>0</v>
      </c>
      <c r="CD89" s="205">
        <f t="shared" si="37"/>
        <v>0</v>
      </c>
    </row>
    <row r="90" spans="1:82" x14ac:dyDescent="0.25">
      <c r="A90" s="4"/>
      <c r="B90" s="61" t="s">
        <v>44</v>
      </c>
      <c r="C90" s="931"/>
      <c r="D90" s="425"/>
      <c r="E90" s="425"/>
      <c r="F90" s="425"/>
      <c r="G90" s="425"/>
      <c r="H90" s="425"/>
      <c r="I90" s="425"/>
      <c r="J90" s="425"/>
      <c r="K90" s="425"/>
      <c r="L90" s="425"/>
      <c r="M90" s="425"/>
      <c r="N90" s="854"/>
      <c r="O90" s="932"/>
      <c r="P90" s="425"/>
      <c r="Q90" s="425"/>
      <c r="R90" s="425"/>
      <c r="S90" s="425"/>
      <c r="T90" s="425"/>
      <c r="U90" s="854"/>
      <c r="V90" s="854"/>
      <c r="W90" s="854"/>
      <c r="X90" s="935"/>
      <c r="Y90" s="854"/>
      <c r="Z90" s="854"/>
      <c r="AA90" s="864"/>
      <c r="AB90" s="864"/>
      <c r="AC90" s="864"/>
      <c r="AD90" s="864"/>
      <c r="AE90" s="864"/>
      <c r="AF90" s="864"/>
      <c r="AG90" s="864"/>
      <c r="AH90" s="864"/>
      <c r="AI90" s="855"/>
      <c r="AJ90" s="934"/>
      <c r="AK90" s="855"/>
      <c r="AL90" s="855"/>
      <c r="AM90" s="855"/>
      <c r="AN90" s="855"/>
      <c r="AO90" s="855"/>
      <c r="AP90" s="855"/>
      <c r="AQ90" s="864"/>
      <c r="AR90" s="855"/>
      <c r="AS90" s="855"/>
      <c r="AT90" s="855"/>
      <c r="AU90" s="855"/>
      <c r="AV90" s="855"/>
      <c r="AW90" s="856"/>
      <c r="AX90" s="855"/>
      <c r="AY90" s="855"/>
      <c r="AZ90" s="855"/>
      <c r="BA90" s="855"/>
      <c r="BB90" s="855"/>
      <c r="BC90" s="864"/>
      <c r="BD90" s="855"/>
      <c r="BE90" s="855"/>
      <c r="BF90" s="855"/>
      <c r="BG90" s="855"/>
      <c r="BH90" s="855"/>
      <c r="BI90" s="856"/>
      <c r="BJ90" s="855"/>
      <c r="BK90" s="855"/>
      <c r="BL90" s="855"/>
      <c r="BM90" s="855"/>
      <c r="BN90" s="855"/>
      <c r="BO90" s="855"/>
      <c r="BP90" s="855"/>
      <c r="BQ90" s="855"/>
      <c r="BR90" s="263"/>
      <c r="BS90" s="263"/>
      <c r="BT90" s="263"/>
      <c r="BU90" s="203">
        <f t="shared" si="37"/>
        <v>0</v>
      </c>
      <c r="BV90" s="204">
        <f t="shared" si="37"/>
        <v>0</v>
      </c>
      <c r="BW90" s="204">
        <f t="shared" si="37"/>
        <v>0</v>
      </c>
      <c r="BX90" s="204">
        <f t="shared" si="37"/>
        <v>0</v>
      </c>
      <c r="BY90" s="204">
        <f t="shared" si="37"/>
        <v>0</v>
      </c>
      <c r="BZ90" s="204">
        <f t="shared" si="37"/>
        <v>0</v>
      </c>
      <c r="CA90" s="204">
        <f t="shared" si="37"/>
        <v>0</v>
      </c>
      <c r="CB90" s="204">
        <f t="shared" si="37"/>
        <v>0</v>
      </c>
      <c r="CC90" s="204">
        <f t="shared" si="37"/>
        <v>0</v>
      </c>
      <c r="CD90" s="205">
        <f t="shared" si="37"/>
        <v>0</v>
      </c>
    </row>
    <row r="91" spans="1:82" x14ac:dyDescent="0.25">
      <c r="A91" s="4"/>
      <c r="B91" s="61" t="s">
        <v>45</v>
      </c>
      <c r="C91" s="931"/>
      <c r="D91" s="425"/>
      <c r="E91" s="425"/>
      <c r="F91" s="425"/>
      <c r="G91" s="425"/>
      <c r="H91" s="425"/>
      <c r="I91" s="425"/>
      <c r="J91" s="425"/>
      <c r="K91" s="425"/>
      <c r="L91" s="425"/>
      <c r="M91" s="425"/>
      <c r="N91" s="854"/>
      <c r="O91" s="932"/>
      <c r="P91" s="425"/>
      <c r="Q91" s="425"/>
      <c r="R91" s="425"/>
      <c r="S91" s="425"/>
      <c r="T91" s="425"/>
      <c r="U91" s="854"/>
      <c r="V91" s="854"/>
      <c r="W91" s="854"/>
      <c r="X91" s="935"/>
      <c r="Y91" s="854"/>
      <c r="Z91" s="854"/>
      <c r="AA91" s="864"/>
      <c r="AB91" s="864"/>
      <c r="AC91" s="864"/>
      <c r="AD91" s="864"/>
      <c r="AE91" s="864"/>
      <c r="AF91" s="864"/>
      <c r="AG91" s="864"/>
      <c r="AH91" s="864"/>
      <c r="AI91" s="855"/>
      <c r="AJ91" s="934"/>
      <c r="AK91" s="855"/>
      <c r="AL91" s="855"/>
      <c r="AM91" s="855"/>
      <c r="AN91" s="855"/>
      <c r="AO91" s="855"/>
      <c r="AP91" s="855"/>
      <c r="AQ91" s="864"/>
      <c r="AR91" s="855"/>
      <c r="AS91" s="855"/>
      <c r="AT91" s="855"/>
      <c r="AU91" s="855"/>
      <c r="AV91" s="855"/>
      <c r="AW91" s="856"/>
      <c r="AX91" s="855"/>
      <c r="AY91" s="855"/>
      <c r="AZ91" s="855"/>
      <c r="BA91" s="855"/>
      <c r="BB91" s="855"/>
      <c r="BC91" s="864"/>
      <c r="BD91" s="855"/>
      <c r="BE91" s="855"/>
      <c r="BF91" s="855"/>
      <c r="BG91" s="855"/>
      <c r="BH91" s="855"/>
      <c r="BI91" s="856"/>
      <c r="BJ91" s="855"/>
      <c r="BK91" s="855"/>
      <c r="BL91" s="855"/>
      <c r="BM91" s="855"/>
      <c r="BN91" s="855"/>
      <c r="BO91" s="855"/>
      <c r="BP91" s="855"/>
      <c r="BQ91" s="855"/>
      <c r="BR91" s="263"/>
      <c r="BS91" s="263"/>
      <c r="BT91" s="263"/>
      <c r="BU91" s="203">
        <f t="shared" si="37"/>
        <v>0</v>
      </c>
      <c r="BV91" s="204">
        <f t="shared" si="37"/>
        <v>0</v>
      </c>
      <c r="BW91" s="204">
        <f t="shared" si="37"/>
        <v>0</v>
      </c>
      <c r="BX91" s="204">
        <f t="shared" si="37"/>
        <v>0</v>
      </c>
      <c r="BY91" s="204">
        <f t="shared" si="37"/>
        <v>0</v>
      </c>
      <c r="BZ91" s="204">
        <f t="shared" si="37"/>
        <v>0</v>
      </c>
      <c r="CA91" s="204">
        <f t="shared" si="37"/>
        <v>0</v>
      </c>
      <c r="CB91" s="204">
        <f t="shared" si="37"/>
        <v>0</v>
      </c>
      <c r="CC91" s="204">
        <f t="shared" si="37"/>
        <v>0</v>
      </c>
      <c r="CD91" s="205">
        <f t="shared" si="37"/>
        <v>0</v>
      </c>
    </row>
    <row r="92" spans="1:82" x14ac:dyDescent="0.25">
      <c r="A92" s="4"/>
      <c r="B92" s="61" t="s">
        <v>46</v>
      </c>
      <c r="C92" s="914">
        <v>0</v>
      </c>
      <c r="D92" s="425">
        <v>0</v>
      </c>
      <c r="E92" s="425">
        <v>0</v>
      </c>
      <c r="F92" s="425">
        <v>0</v>
      </c>
      <c r="G92" s="425">
        <v>0</v>
      </c>
      <c r="H92" s="425">
        <v>0</v>
      </c>
      <c r="I92" s="425">
        <v>0</v>
      </c>
      <c r="J92" s="425">
        <v>0</v>
      </c>
      <c r="K92" s="425">
        <v>0</v>
      </c>
      <c r="L92" s="425">
        <v>0</v>
      </c>
      <c r="M92" s="425">
        <v>0</v>
      </c>
      <c r="N92" s="854">
        <v>0</v>
      </c>
      <c r="O92" s="932">
        <v>0</v>
      </c>
      <c r="P92" s="425">
        <v>0</v>
      </c>
      <c r="Q92" s="425">
        <v>0</v>
      </c>
      <c r="R92" s="425">
        <v>0</v>
      </c>
      <c r="S92" s="425">
        <v>0</v>
      </c>
      <c r="T92" s="425">
        <v>0</v>
      </c>
      <c r="U92" s="854">
        <v>0</v>
      </c>
      <c r="V92" s="854">
        <v>0</v>
      </c>
      <c r="W92" s="854">
        <v>0</v>
      </c>
      <c r="X92" s="935">
        <v>0</v>
      </c>
      <c r="Y92" s="854">
        <v>0</v>
      </c>
      <c r="Z92" s="854">
        <v>0</v>
      </c>
      <c r="AA92" s="864">
        <f>SUM(AA87:AA91)</f>
        <v>0</v>
      </c>
      <c r="AB92" s="864">
        <v>0</v>
      </c>
      <c r="AC92" s="864">
        <v>0</v>
      </c>
      <c r="AD92" s="864">
        <f>SUM(AD87:AD91)</f>
        <v>0</v>
      </c>
      <c r="AE92" s="864">
        <v>0</v>
      </c>
      <c r="AF92" s="864">
        <f>SUM(AF87:AF91)</f>
        <v>0</v>
      </c>
      <c r="AG92" s="864">
        <v>0</v>
      </c>
      <c r="AH92" s="864">
        <v>0</v>
      </c>
      <c r="AI92" s="855">
        <f t="shared" ref="AI92" si="38">SUM(AI87:AI91)</f>
        <v>0</v>
      </c>
      <c r="AJ92" s="934">
        <v>0</v>
      </c>
      <c r="AK92" s="855">
        <v>0</v>
      </c>
      <c r="AL92" s="855">
        <v>0</v>
      </c>
      <c r="AM92" s="855">
        <v>0</v>
      </c>
      <c r="AN92" s="855">
        <v>0</v>
      </c>
      <c r="AO92" s="855">
        <v>0</v>
      </c>
      <c r="AP92" s="855">
        <v>0</v>
      </c>
      <c r="AQ92" s="864">
        <f t="shared" ref="AQ92" si="39">SUM(AQ87:AQ91)</f>
        <v>0</v>
      </c>
      <c r="AR92" s="855">
        <v>0</v>
      </c>
      <c r="AS92" s="855">
        <v>0</v>
      </c>
      <c r="AT92" s="855">
        <v>0</v>
      </c>
      <c r="AU92" s="855">
        <v>0</v>
      </c>
      <c r="AV92" s="855">
        <v>0</v>
      </c>
      <c r="AW92" s="840">
        <v>0</v>
      </c>
      <c r="AX92" s="855">
        <v>0</v>
      </c>
      <c r="AY92" s="855">
        <v>0</v>
      </c>
      <c r="AZ92" s="855">
        <v>0</v>
      </c>
      <c r="BA92" s="855">
        <v>0</v>
      </c>
      <c r="BB92" s="855">
        <v>0</v>
      </c>
      <c r="BC92" s="864">
        <v>0</v>
      </c>
      <c r="BD92" s="855">
        <v>0</v>
      </c>
      <c r="BE92" s="855">
        <v>0</v>
      </c>
      <c r="BF92" s="855">
        <v>0</v>
      </c>
      <c r="BG92" s="855">
        <v>0</v>
      </c>
      <c r="BH92" s="855">
        <v>0</v>
      </c>
      <c r="BI92" s="840">
        <v>0</v>
      </c>
      <c r="BJ92" s="855">
        <v>0</v>
      </c>
      <c r="BK92" s="855">
        <v>0</v>
      </c>
      <c r="BL92" s="855">
        <v>0</v>
      </c>
      <c r="BM92" s="855">
        <v>0</v>
      </c>
      <c r="BN92" s="855">
        <v>0</v>
      </c>
      <c r="BO92" s="855">
        <v>0</v>
      </c>
      <c r="BP92" s="855">
        <v>0</v>
      </c>
      <c r="BQ92" s="855">
        <v>0</v>
      </c>
      <c r="BR92" s="263">
        <v>0</v>
      </c>
      <c r="BS92" s="263">
        <v>0</v>
      </c>
      <c r="BT92" s="263">
        <v>0</v>
      </c>
      <c r="BU92" s="195">
        <f t="shared" si="37"/>
        <v>0</v>
      </c>
      <c r="BV92" s="78">
        <f t="shared" si="37"/>
        <v>0</v>
      </c>
      <c r="BW92" s="78">
        <f t="shared" si="37"/>
        <v>0</v>
      </c>
      <c r="BX92" s="78">
        <f t="shared" si="37"/>
        <v>0</v>
      </c>
      <c r="BY92" s="78">
        <f t="shared" si="37"/>
        <v>0</v>
      </c>
      <c r="BZ92" s="78">
        <f t="shared" si="37"/>
        <v>0</v>
      </c>
      <c r="CA92" s="78">
        <f t="shared" si="37"/>
        <v>0</v>
      </c>
      <c r="CB92" s="78">
        <f t="shared" si="37"/>
        <v>0</v>
      </c>
      <c r="CC92" s="78">
        <f t="shared" si="37"/>
        <v>0</v>
      </c>
      <c r="CD92" s="202">
        <f t="shared" si="37"/>
        <v>0</v>
      </c>
    </row>
    <row r="93" spans="1:82" x14ac:dyDescent="0.25">
      <c r="A93" s="4">
        <v>13</v>
      </c>
      <c r="B93" s="81" t="s">
        <v>48</v>
      </c>
      <c r="C93" s="936"/>
      <c r="D93" s="426"/>
      <c r="E93" s="426"/>
      <c r="F93" s="426"/>
      <c r="G93" s="426"/>
      <c r="H93" s="426"/>
      <c r="I93" s="426"/>
      <c r="J93" s="426"/>
      <c r="K93" s="426"/>
      <c r="L93" s="426"/>
      <c r="M93" s="426"/>
      <c r="N93" s="858"/>
      <c r="O93" s="932"/>
      <c r="P93" s="426"/>
      <c r="Q93" s="426"/>
      <c r="R93" s="426"/>
      <c r="S93" s="426"/>
      <c r="T93" s="426"/>
      <c r="U93" s="858"/>
      <c r="V93" s="854"/>
      <c r="W93" s="854"/>
      <c r="X93" s="937"/>
      <c r="Y93" s="699"/>
      <c r="Z93" s="699"/>
      <c r="AA93" s="864"/>
      <c r="AB93" s="864"/>
      <c r="AC93" s="864"/>
      <c r="AD93" s="863"/>
      <c r="AE93" s="864"/>
      <c r="AF93" s="863"/>
      <c r="AG93" s="864"/>
      <c r="AH93" s="864"/>
      <c r="AI93" s="860"/>
      <c r="AJ93" s="934"/>
      <c r="AK93" s="855"/>
      <c r="AL93" s="855"/>
      <c r="AM93" s="855"/>
      <c r="AN93" s="855"/>
      <c r="AO93" s="855"/>
      <c r="AP93" s="855"/>
      <c r="AQ93" s="863"/>
      <c r="AR93" s="855"/>
      <c r="AS93" s="855"/>
      <c r="AT93" s="855"/>
      <c r="AU93" s="855"/>
      <c r="AV93" s="855"/>
      <c r="AW93" s="707"/>
      <c r="AX93" s="703"/>
      <c r="AY93" s="703"/>
      <c r="AZ93" s="703"/>
      <c r="BA93" s="703"/>
      <c r="BB93" s="703"/>
      <c r="BC93" s="703"/>
      <c r="BD93" s="703"/>
      <c r="BE93" s="703"/>
      <c r="BF93" s="703"/>
      <c r="BG93" s="703"/>
      <c r="BH93" s="704"/>
      <c r="BI93" s="707"/>
      <c r="BJ93" s="703"/>
      <c r="BK93" s="703"/>
      <c r="BL93" s="703"/>
      <c r="BM93" s="703"/>
      <c r="BN93" s="703"/>
      <c r="BO93" s="703"/>
      <c r="BP93" s="703"/>
      <c r="BQ93" s="703"/>
      <c r="BR93" s="225"/>
      <c r="BS93" s="225"/>
      <c r="BT93" s="225"/>
      <c r="BU93" s="164"/>
      <c r="BV93" s="68"/>
      <c r="BW93" s="68"/>
      <c r="BX93" s="68"/>
      <c r="BY93" s="68"/>
      <c r="BZ93" s="68"/>
      <c r="CA93" s="68"/>
      <c r="CB93" s="68"/>
      <c r="CC93" s="68"/>
      <c r="CD93" s="74"/>
    </row>
    <row r="94" spans="1:82" x14ac:dyDescent="0.25">
      <c r="A94" s="4"/>
      <c r="B94" s="61" t="s">
        <v>41</v>
      </c>
      <c r="C94" s="931">
        <v>42057127.630000003</v>
      </c>
      <c r="D94" s="854">
        <v>26490047.430000003</v>
      </c>
      <c r="E94" s="854">
        <v>14784232.41</v>
      </c>
      <c r="F94" s="854">
        <v>8275976.3400000008</v>
      </c>
      <c r="G94" s="854">
        <v>5654804.3800000008</v>
      </c>
      <c r="H94" s="854">
        <v>4856531.0999999996</v>
      </c>
      <c r="I94" s="854">
        <v>5058030.59</v>
      </c>
      <c r="J94" s="854">
        <v>6967848.5700000003</v>
      </c>
      <c r="K94" s="854">
        <v>19159865.07</v>
      </c>
      <c r="L94" s="854">
        <v>41407350.190000005</v>
      </c>
      <c r="M94" s="854">
        <v>46071517.890000001</v>
      </c>
      <c r="N94" s="854">
        <v>44878643.140000001</v>
      </c>
      <c r="O94" s="857">
        <v>36728880.849999994</v>
      </c>
      <c r="P94" s="854">
        <v>29587919.299999997</v>
      </c>
      <c r="Q94" s="854">
        <v>20836344.73</v>
      </c>
      <c r="R94" s="854">
        <v>8455763.4900000002</v>
      </c>
      <c r="S94" s="854">
        <v>5713335.0800000001</v>
      </c>
      <c r="T94" s="855">
        <f>T80+T87</f>
        <v>5209529.3000000007</v>
      </c>
      <c r="U94" s="854">
        <v>5426170.7199999997</v>
      </c>
      <c r="V94" s="854">
        <v>6930977.29</v>
      </c>
      <c r="W94" s="854">
        <v>16171937.549999999</v>
      </c>
      <c r="X94" s="727">
        <v>38652924.469999999</v>
      </c>
      <c r="Y94" s="93">
        <v>52829364.07</v>
      </c>
      <c r="Z94" s="93">
        <v>58285020.519999996</v>
      </c>
      <c r="AA94" s="855">
        <f>AA80+AA87</f>
        <v>47983396</v>
      </c>
      <c r="AB94" s="855">
        <v>31268755.5</v>
      </c>
      <c r="AC94" s="855">
        <v>18955490.210000001</v>
      </c>
      <c r="AD94" s="855">
        <f>AD80+AD87</f>
        <v>9377964.4800000004</v>
      </c>
      <c r="AE94" s="855">
        <v>6938217.6200000001</v>
      </c>
      <c r="AF94" s="855">
        <f t="shared" ref="AF94:AF98" si="40">AF80+AF87</f>
        <v>6479548.0099999988</v>
      </c>
      <c r="AG94" s="855">
        <v>6816766.7699999996</v>
      </c>
      <c r="AH94" s="855">
        <v>7966330.1600000001</v>
      </c>
      <c r="AI94" s="855">
        <f t="shared" ref="AI94:AI98" si="41">AI80+AI87</f>
        <v>21714508.009999998</v>
      </c>
      <c r="AJ94" s="934">
        <v>43890121.200000003</v>
      </c>
      <c r="AK94" s="855">
        <v>56306074.18999999</v>
      </c>
      <c r="AL94" s="855">
        <v>68267137.930000007</v>
      </c>
      <c r="AM94" s="855">
        <v>51921769.630000003</v>
      </c>
      <c r="AN94" s="855">
        <v>35257349.649999999</v>
      </c>
      <c r="AO94" s="855">
        <v>22382779.530000001</v>
      </c>
      <c r="AP94" s="855">
        <v>11271035.9</v>
      </c>
      <c r="AQ94" s="855">
        <f t="shared" ref="AQ94:AQ98" si="42">AQ80+AQ87</f>
        <v>9064912.25</v>
      </c>
      <c r="AR94" s="855">
        <v>7687688.3999999994</v>
      </c>
      <c r="AS94" s="855">
        <v>8363851.120000001</v>
      </c>
      <c r="AT94" s="855">
        <v>14070823.040000001</v>
      </c>
      <c r="AU94" s="855">
        <v>23348372.109999999</v>
      </c>
      <c r="AV94" s="855">
        <v>52791454.529999994</v>
      </c>
      <c r="AW94" s="694">
        <v>70583942.019999981</v>
      </c>
      <c r="AX94" s="693">
        <v>60186927.560000002</v>
      </c>
      <c r="AY94" s="693">
        <v>54397605.749999993</v>
      </c>
      <c r="AZ94" s="693">
        <v>36610064.579999998</v>
      </c>
      <c r="BA94" s="693">
        <v>19006283.750000004</v>
      </c>
      <c r="BB94" s="693">
        <v>9996280.8200000003</v>
      </c>
      <c r="BC94" s="693">
        <v>7576488.2699999996</v>
      </c>
      <c r="BD94" s="693">
        <v>6788220.0499999998</v>
      </c>
      <c r="BE94" s="693">
        <v>6854643.5199999986</v>
      </c>
      <c r="BF94" s="693">
        <v>8759183.8500000015</v>
      </c>
      <c r="BG94" s="693">
        <v>21842133.970000003</v>
      </c>
      <c r="BH94" s="693">
        <v>48931336.950000003</v>
      </c>
      <c r="BI94" s="694">
        <v>57345925.650000006</v>
      </c>
      <c r="BJ94" s="693">
        <v>62772556.759999998</v>
      </c>
      <c r="BK94" s="693">
        <v>50779599.859999999</v>
      </c>
      <c r="BL94" s="693">
        <v>41195037.329999998</v>
      </c>
      <c r="BM94" s="693">
        <v>22320518.550000001</v>
      </c>
      <c r="BN94" s="693">
        <v>9987716.7100000009</v>
      </c>
      <c r="BO94" s="693">
        <v>8050757.1900000004</v>
      </c>
      <c r="BP94" s="693">
        <v>7525820.9400000004</v>
      </c>
      <c r="BQ94" s="693">
        <v>7908180.0499999998</v>
      </c>
      <c r="BR94" s="227">
        <v>11088208.16</v>
      </c>
      <c r="BS94" s="227"/>
      <c r="BT94" s="227"/>
      <c r="BU94" s="166">
        <f t="shared" ref="BU94:CD99" si="43">O94-C94</f>
        <v>-5328246.7800000086</v>
      </c>
      <c r="BV94" s="70">
        <f t="shared" si="43"/>
        <v>3097871.8699999936</v>
      </c>
      <c r="BW94" s="70">
        <f t="shared" si="43"/>
        <v>6052112.3200000003</v>
      </c>
      <c r="BX94" s="70">
        <f t="shared" si="43"/>
        <v>179787.14999999944</v>
      </c>
      <c r="BY94" s="70">
        <f t="shared" si="43"/>
        <v>58530.699999999255</v>
      </c>
      <c r="BZ94" s="70">
        <f t="shared" si="43"/>
        <v>352998.20000000112</v>
      </c>
      <c r="CA94" s="70">
        <f t="shared" si="43"/>
        <v>368140.12999999989</v>
      </c>
      <c r="CB94" s="70">
        <f t="shared" si="43"/>
        <v>-36871.280000000261</v>
      </c>
      <c r="CC94" s="70">
        <f t="shared" si="43"/>
        <v>-2987927.5200000014</v>
      </c>
      <c r="CD94" s="77">
        <f t="shared" si="43"/>
        <v>-2754425.7200000063</v>
      </c>
    </row>
    <row r="95" spans="1:82" x14ac:dyDescent="0.25">
      <c r="A95" s="4"/>
      <c r="B95" s="61" t="s">
        <v>42</v>
      </c>
      <c r="C95" s="931">
        <v>3835849.71</v>
      </c>
      <c r="D95" s="854">
        <v>2481419.1800000002</v>
      </c>
      <c r="E95" s="854">
        <v>1406956.42</v>
      </c>
      <c r="F95" s="854">
        <v>796904.79</v>
      </c>
      <c r="G95" s="854">
        <v>552414.59</v>
      </c>
      <c r="H95" s="854">
        <v>457802.96</v>
      </c>
      <c r="I95" s="854">
        <v>481662.41</v>
      </c>
      <c r="J95" s="854">
        <v>634996.85000000009</v>
      </c>
      <c r="K95" s="854">
        <v>1596974.62</v>
      </c>
      <c r="L95" s="854">
        <v>3469394.0900000003</v>
      </c>
      <c r="M95" s="854">
        <v>3757380.66</v>
      </c>
      <c r="N95" s="854">
        <v>3882371.0100000002</v>
      </c>
      <c r="O95" s="857">
        <v>3256459.9899999998</v>
      </c>
      <c r="P95" s="854">
        <v>2718052.9899999998</v>
      </c>
      <c r="Q95" s="854">
        <v>2005101.99</v>
      </c>
      <c r="R95" s="854">
        <v>817863.76</v>
      </c>
      <c r="S95" s="854">
        <v>543878.47</v>
      </c>
      <c r="T95" s="855">
        <f>T81+T88</f>
        <v>507358.35</v>
      </c>
      <c r="U95" s="854">
        <v>514881.67000000004</v>
      </c>
      <c r="V95" s="854">
        <v>679127.25</v>
      </c>
      <c r="W95" s="854">
        <v>1371103.8399999999</v>
      </c>
      <c r="X95" s="727">
        <v>3395548.8400000003</v>
      </c>
      <c r="Y95" s="93">
        <v>4727667.8499999996</v>
      </c>
      <c r="Z95" s="93">
        <v>5240194.99</v>
      </c>
      <c r="AA95" s="855">
        <f>AA81+AA88</f>
        <v>4537764</v>
      </c>
      <c r="AB95" s="855">
        <v>3043243.33</v>
      </c>
      <c r="AC95" s="855">
        <v>1941427.59</v>
      </c>
      <c r="AD95" s="855">
        <f>AD81+AD88</f>
        <v>931645.93</v>
      </c>
      <c r="AE95" s="855">
        <v>718775.22</v>
      </c>
      <c r="AF95" s="855">
        <f t="shared" si="40"/>
        <v>679604.6399999999</v>
      </c>
      <c r="AG95" s="855">
        <v>708139.05</v>
      </c>
      <c r="AH95" s="855">
        <v>781986.11</v>
      </c>
      <c r="AI95" s="855">
        <f t="shared" si="41"/>
        <v>1974854.92</v>
      </c>
      <c r="AJ95" s="934">
        <v>4116047.06</v>
      </c>
      <c r="AK95" s="855">
        <v>5114213.7799999993</v>
      </c>
      <c r="AL95" s="855">
        <v>6424128.7499999991</v>
      </c>
      <c r="AM95" s="855">
        <v>5119973.8199999994</v>
      </c>
      <c r="AN95" s="855">
        <v>3567068.93</v>
      </c>
      <c r="AO95" s="855">
        <v>2411275.08</v>
      </c>
      <c r="AP95" s="855">
        <v>1204605.23</v>
      </c>
      <c r="AQ95" s="855">
        <f t="shared" si="42"/>
        <v>986058.71000000008</v>
      </c>
      <c r="AR95" s="855">
        <v>847346.44000000006</v>
      </c>
      <c r="AS95" s="855">
        <v>892569.52</v>
      </c>
      <c r="AT95" s="855">
        <v>1438248.8</v>
      </c>
      <c r="AU95" s="855">
        <v>2199150.7799999998</v>
      </c>
      <c r="AV95" s="855">
        <v>5232676.6000000006</v>
      </c>
      <c r="AW95" s="694">
        <v>7074915.4999999991</v>
      </c>
      <c r="AX95" s="693">
        <v>6182450.5200000005</v>
      </c>
      <c r="AY95" s="693">
        <v>5551378.7799999993</v>
      </c>
      <c r="AZ95" s="693">
        <v>4012067.9499999997</v>
      </c>
      <c r="BA95" s="693">
        <v>2168895.36</v>
      </c>
      <c r="BB95" s="693">
        <v>1151391.99</v>
      </c>
      <c r="BC95" s="693">
        <v>871730.59000000008</v>
      </c>
      <c r="BD95" s="693">
        <v>771761.05999999994</v>
      </c>
      <c r="BE95" s="693">
        <v>767390.93</v>
      </c>
      <c r="BF95" s="693">
        <v>979801.5</v>
      </c>
      <c r="BG95" s="693">
        <v>2210747.69</v>
      </c>
      <c r="BH95" s="693">
        <v>5184058.62</v>
      </c>
      <c r="BI95" s="694">
        <v>5911336.2400000002</v>
      </c>
      <c r="BJ95" s="693">
        <v>6647927.0800000001</v>
      </c>
      <c r="BK95" s="693">
        <v>5596880.3400000008</v>
      </c>
      <c r="BL95" s="693">
        <v>4722046.54</v>
      </c>
      <c r="BM95" s="693">
        <v>2586682.2300000004</v>
      </c>
      <c r="BN95" s="693">
        <v>1270933.95</v>
      </c>
      <c r="BO95" s="693">
        <v>946684.08</v>
      </c>
      <c r="BP95" s="693">
        <v>855435.42</v>
      </c>
      <c r="BQ95" s="693">
        <v>883174.64</v>
      </c>
      <c r="BR95" s="227">
        <v>1095681.6399999999</v>
      </c>
      <c r="BS95" s="227"/>
      <c r="BT95" s="227"/>
      <c r="BU95" s="166">
        <f t="shared" si="43"/>
        <v>-579389.7200000002</v>
      </c>
      <c r="BV95" s="70">
        <f t="shared" si="43"/>
        <v>236633.80999999959</v>
      </c>
      <c r="BW95" s="70">
        <f t="shared" si="43"/>
        <v>598145.57000000007</v>
      </c>
      <c r="BX95" s="70">
        <f t="shared" si="43"/>
        <v>20958.969999999972</v>
      </c>
      <c r="BY95" s="70">
        <f t="shared" si="43"/>
        <v>-8536.1199999999953</v>
      </c>
      <c r="BZ95" s="70">
        <f t="shared" si="43"/>
        <v>49555.389999999956</v>
      </c>
      <c r="CA95" s="70">
        <f t="shared" si="43"/>
        <v>33219.260000000068</v>
      </c>
      <c r="CB95" s="70">
        <f t="shared" si="43"/>
        <v>44130.399999999907</v>
      </c>
      <c r="CC95" s="70">
        <f t="shared" si="43"/>
        <v>-225870.78000000026</v>
      </c>
      <c r="CD95" s="77">
        <f t="shared" si="43"/>
        <v>-73845.25</v>
      </c>
    </row>
    <row r="96" spans="1:82" x14ac:dyDescent="0.25">
      <c r="A96" s="4"/>
      <c r="B96" s="61" t="s">
        <v>43</v>
      </c>
      <c r="C96" s="931">
        <v>9281881</v>
      </c>
      <c r="D96" s="854">
        <v>5577296.8399999999</v>
      </c>
      <c r="E96" s="854">
        <v>2922160.28</v>
      </c>
      <c r="F96" s="854">
        <v>1656537.34</v>
      </c>
      <c r="G96" s="854">
        <v>1233788.3799999999</v>
      </c>
      <c r="H96" s="854">
        <v>1049088.1399999999</v>
      </c>
      <c r="I96" s="854">
        <v>1107305.49</v>
      </c>
      <c r="J96" s="854">
        <v>1378819.51</v>
      </c>
      <c r="K96" s="854">
        <v>3845053.34</v>
      </c>
      <c r="L96" s="854">
        <v>8752192.7699999996</v>
      </c>
      <c r="M96" s="854">
        <v>10020730.359999999</v>
      </c>
      <c r="N96" s="854">
        <v>9789860.0199999996</v>
      </c>
      <c r="O96" s="857">
        <v>7839775.2200000007</v>
      </c>
      <c r="P96" s="854">
        <v>5660240.2400000002</v>
      </c>
      <c r="Q96" s="854">
        <v>3614199.85</v>
      </c>
      <c r="R96" s="854">
        <v>1430719.8699999999</v>
      </c>
      <c r="S96" s="854">
        <v>1060813.9500000002</v>
      </c>
      <c r="T96" s="855">
        <f>T82+T89</f>
        <v>1022884.5</v>
      </c>
      <c r="U96" s="854">
        <v>1075630.02</v>
      </c>
      <c r="V96" s="854">
        <v>1272693.22</v>
      </c>
      <c r="W96" s="854">
        <v>2965066.78</v>
      </c>
      <c r="X96" s="727">
        <v>7372485.2699999996</v>
      </c>
      <c r="Y96" s="93">
        <v>10312382.319999998</v>
      </c>
      <c r="Z96" s="93">
        <v>11652350.029999999</v>
      </c>
      <c r="AA96" s="855">
        <f>AA82+AA89</f>
        <v>9535294</v>
      </c>
      <c r="AB96" s="855">
        <v>5966232.7000000002</v>
      </c>
      <c r="AC96" s="855">
        <v>3408282.4</v>
      </c>
      <c r="AD96" s="855">
        <f>AD82+AD89</f>
        <v>1641613.21</v>
      </c>
      <c r="AE96" s="855">
        <v>1310710.9000000001</v>
      </c>
      <c r="AF96" s="855">
        <f t="shared" si="40"/>
        <v>1276789.07</v>
      </c>
      <c r="AG96" s="855">
        <v>1362218.85</v>
      </c>
      <c r="AH96" s="855">
        <v>1609908.8499999999</v>
      </c>
      <c r="AI96" s="855">
        <f t="shared" si="41"/>
        <v>4044798.2</v>
      </c>
      <c r="AJ96" s="934">
        <v>8438442.9700000007</v>
      </c>
      <c r="AK96" s="855">
        <v>11512196.689999999</v>
      </c>
      <c r="AL96" s="855">
        <v>13975797.810000001</v>
      </c>
      <c r="AM96" s="855">
        <v>10791182.82</v>
      </c>
      <c r="AN96" s="855">
        <v>7027317.8200000003</v>
      </c>
      <c r="AO96" s="855">
        <v>4518274.55</v>
      </c>
      <c r="AP96" s="855">
        <v>1203294.05</v>
      </c>
      <c r="AQ96" s="855">
        <f t="shared" si="42"/>
        <v>2959444.93</v>
      </c>
      <c r="AR96" s="855">
        <v>1688532.22</v>
      </c>
      <c r="AS96" s="855">
        <v>1905606.82</v>
      </c>
      <c r="AT96" s="855">
        <v>2657677.6800000002</v>
      </c>
      <c r="AU96" s="855">
        <v>4773089.88</v>
      </c>
      <c r="AV96" s="855">
        <v>10813262.190000001</v>
      </c>
      <c r="AW96" s="694">
        <v>14964594.24</v>
      </c>
      <c r="AX96" s="693">
        <v>12734441.390000001</v>
      </c>
      <c r="AY96" s="693">
        <v>11355895.359999998</v>
      </c>
      <c r="AZ96" s="693">
        <v>7604584.3100000005</v>
      </c>
      <c r="BA96" s="693">
        <v>3704387.8999999994</v>
      </c>
      <c r="BB96" s="693">
        <v>1893381.5100000002</v>
      </c>
      <c r="BC96" s="693">
        <v>1483627.03</v>
      </c>
      <c r="BD96" s="693">
        <v>1394390.58</v>
      </c>
      <c r="BE96" s="693">
        <v>1395749.3099999996</v>
      </c>
      <c r="BF96" s="693">
        <v>1684136.95</v>
      </c>
      <c r="BG96" s="693">
        <v>4176894.33</v>
      </c>
      <c r="BH96" s="693">
        <v>9629668.2799999993</v>
      </c>
      <c r="BI96" s="694">
        <v>11613952.740000002</v>
      </c>
      <c r="BJ96" s="693">
        <v>12764616.6</v>
      </c>
      <c r="BK96" s="693">
        <v>10364782.85</v>
      </c>
      <c r="BL96" s="693">
        <v>8405688.5899999999</v>
      </c>
      <c r="BM96" s="693">
        <v>4678181.3599999994</v>
      </c>
      <c r="BN96" s="693">
        <v>2131577.9700000002</v>
      </c>
      <c r="BO96" s="693">
        <v>1679996.57</v>
      </c>
      <c r="BP96" s="693">
        <v>1735476.42</v>
      </c>
      <c r="BQ96" s="693">
        <v>2602987.8199999998</v>
      </c>
      <c r="BR96" s="227">
        <v>2216300.9300000002</v>
      </c>
      <c r="BS96" s="227"/>
      <c r="BT96" s="227"/>
      <c r="BU96" s="166">
        <f t="shared" si="43"/>
        <v>-1442105.7799999993</v>
      </c>
      <c r="BV96" s="70">
        <f t="shared" si="43"/>
        <v>82943.400000000373</v>
      </c>
      <c r="BW96" s="70">
        <f t="shared" si="43"/>
        <v>692039.5700000003</v>
      </c>
      <c r="BX96" s="70">
        <f t="shared" si="43"/>
        <v>-225817.4700000002</v>
      </c>
      <c r="BY96" s="70">
        <f t="shared" si="43"/>
        <v>-172974.4299999997</v>
      </c>
      <c r="BZ96" s="70">
        <f t="shared" si="43"/>
        <v>-26203.639999999898</v>
      </c>
      <c r="CA96" s="70">
        <f t="shared" si="43"/>
        <v>-31675.469999999972</v>
      </c>
      <c r="CB96" s="70">
        <f t="shared" si="43"/>
        <v>-106126.29000000004</v>
      </c>
      <c r="CC96" s="70">
        <f t="shared" si="43"/>
        <v>-879986.56</v>
      </c>
      <c r="CD96" s="77">
        <f t="shared" si="43"/>
        <v>-1379707.5</v>
      </c>
    </row>
    <row r="97" spans="1:82" x14ac:dyDescent="0.25">
      <c r="A97" s="4"/>
      <c r="B97" s="61" t="s">
        <v>44</v>
      </c>
      <c r="C97" s="931">
        <v>9474982.2100000009</v>
      </c>
      <c r="D97" s="854">
        <v>6250502.7200000007</v>
      </c>
      <c r="E97" s="854">
        <v>3469151.12</v>
      </c>
      <c r="F97" s="854">
        <v>1987923.04</v>
      </c>
      <c r="G97" s="854">
        <v>1219155.0899999999</v>
      </c>
      <c r="H97" s="854">
        <v>1062656.3700000001</v>
      </c>
      <c r="I97" s="854">
        <v>1101201.5899999999</v>
      </c>
      <c r="J97" s="854">
        <v>1472994.73</v>
      </c>
      <c r="K97" s="854">
        <v>4861085.41</v>
      </c>
      <c r="L97" s="854">
        <v>9520207.1799999997</v>
      </c>
      <c r="M97" s="854">
        <v>10690539.780000001</v>
      </c>
      <c r="N97" s="854">
        <v>10179849.51</v>
      </c>
      <c r="O97" s="857">
        <v>8350610.5600000005</v>
      </c>
      <c r="P97" s="854">
        <v>6571026.5</v>
      </c>
      <c r="Q97" s="854">
        <v>3816220.45</v>
      </c>
      <c r="R97" s="854">
        <v>1530804.79</v>
      </c>
      <c r="S97" s="854">
        <v>1127531.74</v>
      </c>
      <c r="T97" s="855">
        <f>T83+T90</f>
        <v>1043290.0800000001</v>
      </c>
      <c r="U97" s="854">
        <v>1092680.25</v>
      </c>
      <c r="V97" s="854">
        <v>1488845.0899999999</v>
      </c>
      <c r="W97" s="854">
        <v>3881885.98</v>
      </c>
      <c r="X97" s="727">
        <v>8840450.1099999994</v>
      </c>
      <c r="Y97" s="93">
        <v>11871695.379999999</v>
      </c>
      <c r="Z97" s="93">
        <v>12948824.319999998</v>
      </c>
      <c r="AA97" s="855">
        <f>AA83+AA90</f>
        <v>11263367</v>
      </c>
      <c r="AB97" s="855">
        <v>6797667.0200000014</v>
      </c>
      <c r="AC97" s="855">
        <v>4208333.6900000004</v>
      </c>
      <c r="AD97" s="855">
        <f>AD83+AD90</f>
        <v>1806339.9699999997</v>
      </c>
      <c r="AE97" s="855">
        <v>1560608.85</v>
      </c>
      <c r="AF97" s="855">
        <f t="shared" si="40"/>
        <v>1509772.91</v>
      </c>
      <c r="AG97" s="855">
        <v>1600529.31</v>
      </c>
      <c r="AH97" s="855">
        <v>2118356.86</v>
      </c>
      <c r="AI97" s="855">
        <f t="shared" si="41"/>
        <v>5646312.1100000003</v>
      </c>
      <c r="AJ97" s="934">
        <v>10546772.840000002</v>
      </c>
      <c r="AK97" s="855">
        <v>13537454.25</v>
      </c>
      <c r="AL97" s="855">
        <v>15535680.74</v>
      </c>
      <c r="AM97" s="855">
        <v>12375145.639999999</v>
      </c>
      <c r="AN97" s="855">
        <v>9063204.3300000001</v>
      </c>
      <c r="AO97" s="855">
        <v>5612890.2500000009</v>
      </c>
      <c r="AP97" s="855">
        <v>1716729.21</v>
      </c>
      <c r="AQ97" s="855">
        <f t="shared" si="42"/>
        <v>1426630.57</v>
      </c>
      <c r="AR97" s="855">
        <v>4505476.42</v>
      </c>
      <c r="AS97" s="855">
        <v>2730017.88</v>
      </c>
      <c r="AT97" s="855">
        <v>4250176.92</v>
      </c>
      <c r="AU97" s="855">
        <v>7736052.79</v>
      </c>
      <c r="AV97" s="855">
        <v>14087928.630000001</v>
      </c>
      <c r="AW97" s="694">
        <v>18095348.379999995</v>
      </c>
      <c r="AX97" s="693">
        <v>15534529.279999999</v>
      </c>
      <c r="AY97" s="693">
        <v>14355753.279999999</v>
      </c>
      <c r="AZ97" s="693">
        <v>10082371.799999999</v>
      </c>
      <c r="BA97" s="693">
        <v>5114894.2</v>
      </c>
      <c r="BB97" s="693">
        <v>2784170.39</v>
      </c>
      <c r="BC97" s="693">
        <v>2146399.62</v>
      </c>
      <c r="BD97" s="693">
        <v>1863103.48</v>
      </c>
      <c r="BE97" s="693">
        <v>2244157.1999999997</v>
      </c>
      <c r="BF97" s="693">
        <v>2795211.42</v>
      </c>
      <c r="BG97" s="693">
        <v>6556950.7199999997</v>
      </c>
      <c r="BH97" s="693">
        <v>12533328.01</v>
      </c>
      <c r="BI97" s="694">
        <v>14790990.399999999</v>
      </c>
      <c r="BJ97" s="693">
        <v>15262132.439999999</v>
      </c>
      <c r="BK97" s="693">
        <v>12833644.719999999</v>
      </c>
      <c r="BL97" s="693">
        <v>10406167.82</v>
      </c>
      <c r="BM97" s="693">
        <v>7800222.9600000009</v>
      </c>
      <c r="BN97" s="693">
        <v>2835447.91</v>
      </c>
      <c r="BO97" s="693">
        <v>2314618.96</v>
      </c>
      <c r="BP97" s="693">
        <v>2382544.38</v>
      </c>
      <c r="BQ97" s="693">
        <v>2370147.77</v>
      </c>
      <c r="BR97" s="227">
        <v>3323845.63</v>
      </c>
      <c r="BS97" s="227"/>
      <c r="BT97" s="227"/>
      <c r="BU97" s="166">
        <f t="shared" si="43"/>
        <v>-1124371.6500000004</v>
      </c>
      <c r="BV97" s="70">
        <f t="shared" si="43"/>
        <v>320523.77999999933</v>
      </c>
      <c r="BW97" s="70">
        <f t="shared" si="43"/>
        <v>347069.33000000007</v>
      </c>
      <c r="BX97" s="70">
        <f t="shared" si="43"/>
        <v>-457118.25</v>
      </c>
      <c r="BY97" s="70">
        <f t="shared" si="43"/>
        <v>-91623.34999999986</v>
      </c>
      <c r="BZ97" s="70">
        <f t="shared" si="43"/>
        <v>-19366.290000000037</v>
      </c>
      <c r="CA97" s="70">
        <f t="shared" si="43"/>
        <v>-8521.339999999851</v>
      </c>
      <c r="CB97" s="70">
        <f t="shared" si="43"/>
        <v>15850.35999999987</v>
      </c>
      <c r="CC97" s="70">
        <f t="shared" si="43"/>
        <v>-979199.43000000017</v>
      </c>
      <c r="CD97" s="77">
        <f t="shared" si="43"/>
        <v>-679757.0700000003</v>
      </c>
    </row>
    <row r="98" spans="1:82" x14ac:dyDescent="0.25">
      <c r="A98" s="4"/>
      <c r="B98" s="61" t="s">
        <v>45</v>
      </c>
      <c r="C98" s="931">
        <v>4820660.8600000003</v>
      </c>
      <c r="D98" s="854">
        <v>5804687.5399999991</v>
      </c>
      <c r="E98" s="854">
        <v>4800871.0999999996</v>
      </c>
      <c r="F98" s="854">
        <v>2493334.1</v>
      </c>
      <c r="G98" s="854">
        <v>1346263.1600000001</v>
      </c>
      <c r="H98" s="854">
        <v>2055374.9899999998</v>
      </c>
      <c r="I98" s="854">
        <v>1718945.24</v>
      </c>
      <c r="J98" s="854">
        <v>1893009.61</v>
      </c>
      <c r="K98" s="854">
        <v>5750201.2700000005</v>
      </c>
      <c r="L98" s="854">
        <v>4430811.42</v>
      </c>
      <c r="M98" s="854">
        <v>10075968.57</v>
      </c>
      <c r="N98" s="854">
        <v>8421946.9800000004</v>
      </c>
      <c r="O98" s="857">
        <v>4795369.8</v>
      </c>
      <c r="P98" s="854">
        <v>6639903.1700000009</v>
      </c>
      <c r="Q98" s="854">
        <v>5294733.4700000007</v>
      </c>
      <c r="R98" s="854">
        <v>1384909.6700000002</v>
      </c>
      <c r="S98" s="854">
        <v>1663024.5699999998</v>
      </c>
      <c r="T98" s="855">
        <f>T84+T91</f>
        <v>2275428.62</v>
      </c>
      <c r="U98" s="854">
        <v>2220529.1500000004</v>
      </c>
      <c r="V98" s="854">
        <v>2205324.42</v>
      </c>
      <c r="W98" s="854">
        <v>2956862.6399999997</v>
      </c>
      <c r="X98" s="727">
        <v>6545726.6600000001</v>
      </c>
      <c r="Y98" s="93">
        <v>6720870.46</v>
      </c>
      <c r="Z98" s="93">
        <v>13071587.629999999</v>
      </c>
      <c r="AA98" s="855">
        <f>AA84+AA91</f>
        <v>4622843</v>
      </c>
      <c r="AB98" s="855">
        <v>6978983.1400000006</v>
      </c>
      <c r="AC98" s="855">
        <v>5279710.08</v>
      </c>
      <c r="AD98" s="855">
        <f>AD84+AD91</f>
        <v>2942169.38</v>
      </c>
      <c r="AE98" s="855">
        <v>2673860.4100000006</v>
      </c>
      <c r="AF98" s="855">
        <f t="shared" si="40"/>
        <v>2845293.5199999996</v>
      </c>
      <c r="AG98" s="855">
        <v>3131927.08</v>
      </c>
      <c r="AH98" s="855">
        <v>3133550.95</v>
      </c>
      <c r="AI98" s="855">
        <f t="shared" si="41"/>
        <v>4467216.8900000006</v>
      </c>
      <c r="AJ98" s="934">
        <v>7939244.7299999995</v>
      </c>
      <c r="AK98" s="855">
        <v>9503921.3300000001</v>
      </c>
      <c r="AL98" s="855">
        <v>11607684.029999999</v>
      </c>
      <c r="AM98" s="855">
        <v>9226159.5999999996</v>
      </c>
      <c r="AN98" s="855">
        <v>7995670.4400000004</v>
      </c>
      <c r="AO98" s="855">
        <v>6408000.25</v>
      </c>
      <c r="AP98" s="855">
        <v>6534965.79</v>
      </c>
      <c r="AQ98" s="855">
        <f t="shared" si="42"/>
        <v>4431064.79</v>
      </c>
      <c r="AR98" s="855">
        <v>2330197.61</v>
      </c>
      <c r="AS98" s="855">
        <v>4470467.5299999993</v>
      </c>
      <c r="AT98" s="855">
        <v>5634119.3099999996</v>
      </c>
      <c r="AU98" s="855">
        <v>44232360.479999997</v>
      </c>
      <c r="AV98" s="855">
        <v>10846331.819999998</v>
      </c>
      <c r="AW98" s="694">
        <v>13497461.810000001</v>
      </c>
      <c r="AX98" s="693">
        <v>12834449.799999999</v>
      </c>
      <c r="AY98" s="693">
        <v>10379822.910000002</v>
      </c>
      <c r="AZ98" s="693">
        <v>9971985.2299999986</v>
      </c>
      <c r="BA98" s="693">
        <v>7029313.2299999995</v>
      </c>
      <c r="BB98" s="693">
        <v>4316484.67</v>
      </c>
      <c r="BC98" s="693">
        <v>2404101.3200000003</v>
      </c>
      <c r="BD98" s="693">
        <v>3181413.29</v>
      </c>
      <c r="BE98" s="693">
        <v>2653717.2899999996</v>
      </c>
      <c r="BF98" s="693">
        <v>2619347.71</v>
      </c>
      <c r="BG98" s="693">
        <v>4172835.5400000005</v>
      </c>
      <c r="BH98" s="693">
        <v>9309130.9900000002</v>
      </c>
      <c r="BI98" s="694">
        <v>10920493.77</v>
      </c>
      <c r="BJ98" s="693">
        <v>10733181.949999999</v>
      </c>
      <c r="BK98" s="693">
        <v>9986826.1799999997</v>
      </c>
      <c r="BL98" s="693">
        <v>8845903.1699999981</v>
      </c>
      <c r="BM98" s="693">
        <v>7006044.25</v>
      </c>
      <c r="BN98" s="693">
        <v>2336398.73</v>
      </c>
      <c r="BO98" s="693">
        <v>2215096.63</v>
      </c>
      <c r="BP98" s="693">
        <v>3160014.62</v>
      </c>
      <c r="BQ98" s="693">
        <v>8992653.5899999999</v>
      </c>
      <c r="BR98" s="227">
        <v>-3971309.98</v>
      </c>
      <c r="BS98" s="227"/>
      <c r="BT98" s="227"/>
      <c r="BU98" s="166">
        <f t="shared" si="43"/>
        <v>-25291.060000000522</v>
      </c>
      <c r="BV98" s="70">
        <f t="shared" si="43"/>
        <v>835215.63000000175</v>
      </c>
      <c r="BW98" s="70">
        <f t="shared" si="43"/>
        <v>493862.37000000104</v>
      </c>
      <c r="BX98" s="70">
        <f t="shared" si="43"/>
        <v>-1108424.43</v>
      </c>
      <c r="BY98" s="70">
        <f t="shared" si="43"/>
        <v>316761.40999999968</v>
      </c>
      <c r="BZ98" s="70">
        <f t="shared" si="43"/>
        <v>220053.63000000035</v>
      </c>
      <c r="CA98" s="70">
        <f t="shared" si="43"/>
        <v>501583.91000000038</v>
      </c>
      <c r="CB98" s="70">
        <f t="shared" si="43"/>
        <v>312314.80999999982</v>
      </c>
      <c r="CC98" s="70">
        <f t="shared" si="43"/>
        <v>-2793338.6300000008</v>
      </c>
      <c r="CD98" s="77">
        <f t="shared" si="43"/>
        <v>2114915.2400000002</v>
      </c>
    </row>
    <row r="99" spans="1:82" ht="15.75" thickBot="1" x14ac:dyDescent="0.3">
      <c r="A99" s="4"/>
      <c r="B99" s="80" t="s">
        <v>46</v>
      </c>
      <c r="C99" s="920">
        <v>69470501.410000011</v>
      </c>
      <c r="D99" s="848">
        <v>46603953.710000001</v>
      </c>
      <c r="E99" s="848">
        <v>27383371.329999998</v>
      </c>
      <c r="F99" s="848">
        <v>15210675.610000001</v>
      </c>
      <c r="G99" s="848">
        <v>10006425.600000001</v>
      </c>
      <c r="H99" s="848">
        <v>9481453.5599999987</v>
      </c>
      <c r="I99" s="848">
        <v>9467145.3200000003</v>
      </c>
      <c r="J99" s="848">
        <v>12347669.27</v>
      </c>
      <c r="K99" s="848">
        <v>35213179.710000001</v>
      </c>
      <c r="L99" s="848">
        <v>67579955.650000006</v>
      </c>
      <c r="M99" s="848">
        <v>80616137.25999999</v>
      </c>
      <c r="N99" s="848">
        <v>77152670.660000011</v>
      </c>
      <c r="O99" s="845">
        <v>60971096.419999994</v>
      </c>
      <c r="P99" s="848">
        <v>51177142.199999996</v>
      </c>
      <c r="Q99" s="848">
        <v>35566600.490000002</v>
      </c>
      <c r="R99" s="848">
        <v>13620061.58</v>
      </c>
      <c r="S99" s="848">
        <v>10108583.810000001</v>
      </c>
      <c r="T99" s="279">
        <f>SUM(T94:T98)</f>
        <v>10058490.850000001</v>
      </c>
      <c r="U99" s="848">
        <v>10329891.810000001</v>
      </c>
      <c r="V99" s="848">
        <v>12576967.27</v>
      </c>
      <c r="W99" s="848">
        <v>27346856.790000003</v>
      </c>
      <c r="X99" s="727">
        <v>64807135.349999994</v>
      </c>
      <c r="Y99" s="93">
        <v>86461980.079999983</v>
      </c>
      <c r="Z99" s="93">
        <v>101197977.48999998</v>
      </c>
      <c r="AA99" s="279">
        <f>SUM(AA94:AA98)</f>
        <v>77942664</v>
      </c>
      <c r="AB99" s="279">
        <v>54054881.690000005</v>
      </c>
      <c r="AC99" s="279">
        <v>33793243.969999999</v>
      </c>
      <c r="AD99" s="279">
        <f>SUM(AD94:AD98)</f>
        <v>16699732.969999999</v>
      </c>
      <c r="AE99" s="279">
        <v>13202173</v>
      </c>
      <c r="AF99" s="279">
        <f>SUM(AF94:AF98)</f>
        <v>12791008.149999999</v>
      </c>
      <c r="AG99" s="279">
        <v>13619581.060000001</v>
      </c>
      <c r="AH99" s="279">
        <v>15610132.93</v>
      </c>
      <c r="AI99" s="938">
        <f t="shared" ref="AI99" si="44">SUM(AI94:AI98)</f>
        <v>37847690.129999995</v>
      </c>
      <c r="AJ99" s="934">
        <v>74930628.800000012</v>
      </c>
      <c r="AK99" s="855">
        <v>95973860.239999995</v>
      </c>
      <c r="AL99" s="855">
        <v>115810429.26000001</v>
      </c>
      <c r="AM99" s="855">
        <v>89434231.510000005</v>
      </c>
      <c r="AN99" s="855">
        <v>62910611.169999994</v>
      </c>
      <c r="AO99" s="855">
        <v>41333219.660000004</v>
      </c>
      <c r="AP99" s="855">
        <v>21930630.18</v>
      </c>
      <c r="AQ99" s="279">
        <f t="shared" ref="AQ99" si="45">SUM(AQ94:AQ98)</f>
        <v>18868111.25</v>
      </c>
      <c r="AR99" s="855">
        <v>17059241.09</v>
      </c>
      <c r="AS99" s="855">
        <v>18362512.869999997</v>
      </c>
      <c r="AT99" s="855">
        <v>28051045.750000004</v>
      </c>
      <c r="AU99" s="855">
        <v>82289026.039999992</v>
      </c>
      <c r="AV99" s="855">
        <v>93771653.769999981</v>
      </c>
      <c r="AW99" s="662">
        <v>124216261.94999997</v>
      </c>
      <c r="AX99" s="661">
        <v>107472798.55</v>
      </c>
      <c r="AY99" s="661">
        <v>96040456.079999983</v>
      </c>
      <c r="AZ99" s="661">
        <v>68281073.870000005</v>
      </c>
      <c r="BA99" s="661">
        <v>37023774.439999998</v>
      </c>
      <c r="BB99" s="661">
        <v>20141709.380000003</v>
      </c>
      <c r="BC99" s="661">
        <v>14482346.829999998</v>
      </c>
      <c r="BD99" s="661">
        <v>13998888.460000001</v>
      </c>
      <c r="BE99" s="661">
        <v>13915658.249999996</v>
      </c>
      <c r="BF99" s="661">
        <v>16837681.43</v>
      </c>
      <c r="BG99" s="661">
        <v>38959562.25</v>
      </c>
      <c r="BH99" s="661">
        <v>85587522.849999994</v>
      </c>
      <c r="BI99" s="662">
        <v>100582698.8</v>
      </c>
      <c r="BJ99" s="661">
        <v>108180414.83</v>
      </c>
      <c r="BK99" s="661">
        <v>89561733.950000018</v>
      </c>
      <c r="BL99" s="661">
        <v>73574843.449999988</v>
      </c>
      <c r="BM99" s="661">
        <v>44391649.350000001</v>
      </c>
      <c r="BN99" s="661">
        <v>18562075.27</v>
      </c>
      <c r="BO99" s="661">
        <v>15207153.43</v>
      </c>
      <c r="BP99" s="661">
        <v>15659291.780000001</v>
      </c>
      <c r="BQ99" s="661">
        <v>22757143.869999997</v>
      </c>
      <c r="BR99" s="251">
        <v>13752726.379999999</v>
      </c>
      <c r="BS99" s="251"/>
      <c r="BT99" s="251"/>
      <c r="BU99" s="165">
        <f t="shared" si="43"/>
        <v>-8499404.990000017</v>
      </c>
      <c r="BV99" s="69">
        <f t="shared" si="43"/>
        <v>4573188.4899999946</v>
      </c>
      <c r="BW99" s="69">
        <f t="shared" si="43"/>
        <v>8183229.1600000039</v>
      </c>
      <c r="BX99" s="69">
        <f t="shared" si="43"/>
        <v>-1590614.0300000012</v>
      </c>
      <c r="BY99" s="69">
        <f t="shared" si="43"/>
        <v>102158.20999999903</v>
      </c>
      <c r="BZ99" s="69">
        <f t="shared" si="43"/>
        <v>577037.29000000283</v>
      </c>
      <c r="CA99" s="69">
        <f t="shared" si="43"/>
        <v>862746.49000000022</v>
      </c>
      <c r="CB99" s="69">
        <f t="shared" si="43"/>
        <v>229298</v>
      </c>
      <c r="CC99" s="69">
        <f t="shared" si="43"/>
        <v>-7866322.9199999981</v>
      </c>
      <c r="CD99" s="75">
        <f t="shared" si="43"/>
        <v>-2772820.3000000119</v>
      </c>
    </row>
    <row r="100" spans="1:82" x14ac:dyDescent="0.25">
      <c r="A100" s="4">
        <v>14</v>
      </c>
      <c r="B100" s="82" t="s">
        <v>40</v>
      </c>
      <c r="C100" s="85"/>
      <c r="D100" s="86"/>
      <c r="E100" s="86"/>
      <c r="F100" s="86"/>
      <c r="G100" s="86"/>
      <c r="H100" s="86"/>
      <c r="I100" s="86"/>
      <c r="J100" s="86"/>
      <c r="K100" s="86"/>
      <c r="L100" s="86"/>
      <c r="M100" s="86"/>
      <c r="N100" s="145"/>
      <c r="O100" s="865"/>
      <c r="P100" s="86"/>
      <c r="Q100" s="86"/>
      <c r="R100" s="86"/>
      <c r="S100" s="86"/>
      <c r="T100" s="86"/>
      <c r="U100" s="145"/>
      <c r="V100" s="880"/>
      <c r="W100" s="880"/>
      <c r="X100" s="731"/>
      <c r="Y100" s="730"/>
      <c r="Z100" s="730"/>
      <c r="AA100" s="730"/>
      <c r="AB100" s="730"/>
      <c r="AC100" s="730"/>
      <c r="AD100" s="730"/>
      <c r="AE100" s="730"/>
      <c r="AF100" s="730"/>
      <c r="AG100" s="730"/>
      <c r="AH100" s="730"/>
      <c r="AI100" s="730"/>
      <c r="AJ100" s="731"/>
      <c r="AK100" s="730"/>
      <c r="AL100" s="730"/>
      <c r="AM100" s="730"/>
      <c r="AN100" s="730"/>
      <c r="AO100" s="730"/>
      <c r="AP100" s="730"/>
      <c r="AQ100" s="730"/>
      <c r="AR100" s="730"/>
      <c r="AS100" s="730"/>
      <c r="AT100" s="730"/>
      <c r="AU100" s="730"/>
      <c r="AV100" s="730"/>
      <c r="AW100" s="735"/>
      <c r="AX100" s="733"/>
      <c r="AY100" s="733"/>
      <c r="AZ100" s="733"/>
      <c r="BA100" s="733"/>
      <c r="BB100" s="733"/>
      <c r="BC100" s="733"/>
      <c r="BD100" s="733"/>
      <c r="BE100" s="733"/>
      <c r="BF100" s="733"/>
      <c r="BG100" s="733"/>
      <c r="BH100" s="734"/>
      <c r="BI100" s="735"/>
      <c r="BJ100" s="733"/>
      <c r="BK100" s="733"/>
      <c r="BL100" s="733"/>
      <c r="BM100" s="733"/>
      <c r="BN100" s="733"/>
      <c r="BO100" s="733"/>
      <c r="BP100" s="733"/>
      <c r="BQ100" s="733"/>
      <c r="BR100" s="252"/>
      <c r="BS100" s="252"/>
      <c r="BT100" s="252"/>
      <c r="BU100" s="140"/>
      <c r="BV100" s="38"/>
      <c r="BW100" s="39"/>
      <c r="BX100" s="39"/>
      <c r="BY100" s="39"/>
      <c r="BZ100" s="39"/>
      <c r="CA100" s="39"/>
      <c r="CB100" s="39"/>
      <c r="CC100" s="39"/>
      <c r="CD100" s="167"/>
    </row>
    <row r="101" spans="1:82" x14ac:dyDescent="0.25">
      <c r="A101" s="4"/>
      <c r="B101" s="61" t="s">
        <v>41</v>
      </c>
      <c r="C101" s="87">
        <v>44484868.280000001</v>
      </c>
      <c r="D101" s="88">
        <v>40425380.269999988</v>
      </c>
      <c r="E101" s="88">
        <v>28802140.610000007</v>
      </c>
      <c r="F101" s="89">
        <v>17555559.18</v>
      </c>
      <c r="G101" s="88">
        <v>14761448.029999997</v>
      </c>
      <c r="H101" s="88">
        <v>10495130.710000003</v>
      </c>
      <c r="I101" s="88">
        <v>8906080.7599999979</v>
      </c>
      <c r="J101" s="88">
        <v>10591244.240000002</v>
      </c>
      <c r="K101" s="88">
        <v>12495341.380000003</v>
      </c>
      <c r="L101" s="88">
        <v>29524618.040000003</v>
      </c>
      <c r="M101" s="88">
        <v>42207047.250000015</v>
      </c>
      <c r="N101" s="134">
        <v>41700462.549999997</v>
      </c>
      <c r="O101" s="138">
        <v>43319244.849999994</v>
      </c>
      <c r="P101" s="88">
        <v>36103242</v>
      </c>
      <c r="Q101" s="88">
        <v>30082879</v>
      </c>
      <c r="R101" s="88">
        <v>20818521</v>
      </c>
      <c r="S101" s="88">
        <v>12940797</v>
      </c>
      <c r="T101" s="88">
        <v>9715151.3300000001</v>
      </c>
      <c r="U101" s="134">
        <v>8714160</v>
      </c>
      <c r="V101" s="93">
        <v>9606843</v>
      </c>
      <c r="W101" s="93">
        <v>10937883</v>
      </c>
      <c r="X101" s="727">
        <v>25129379</v>
      </c>
      <c r="Y101" s="93">
        <v>41857260</v>
      </c>
      <c r="Z101" s="93">
        <v>46708070</v>
      </c>
      <c r="AA101" s="93">
        <v>59589717</v>
      </c>
      <c r="AB101" s="93">
        <v>44337055</v>
      </c>
      <c r="AC101" s="93">
        <v>29476482</v>
      </c>
      <c r="AD101" s="93">
        <v>21310138</v>
      </c>
      <c r="AE101" s="93">
        <v>15798981.67</v>
      </c>
      <c r="AF101" s="93">
        <v>13661348.689999999</v>
      </c>
      <c r="AG101" s="93">
        <v>12518009.380000001</v>
      </c>
      <c r="AH101" s="93">
        <v>12429609.359999999</v>
      </c>
      <c r="AI101" s="93">
        <v>20649262.640000001</v>
      </c>
      <c r="AJ101" s="727">
        <v>33578047.5</v>
      </c>
      <c r="AK101" s="93">
        <v>48033936.629999995</v>
      </c>
      <c r="AL101" s="93">
        <v>52980876.380000003</v>
      </c>
      <c r="AM101" s="93">
        <v>63367781.439999998</v>
      </c>
      <c r="AN101" s="93">
        <v>46853810.25</v>
      </c>
      <c r="AO101" s="93">
        <v>35490782.840000004</v>
      </c>
      <c r="AP101" s="93">
        <v>26801709.609999999</v>
      </c>
      <c r="AQ101" s="93">
        <v>19724070</v>
      </c>
      <c r="AR101" s="93">
        <v>17140295.239999998</v>
      </c>
      <c r="AS101" s="93">
        <v>13727518.390000001</v>
      </c>
      <c r="AT101" s="93">
        <v>16646366.98</v>
      </c>
      <c r="AU101" s="93">
        <v>20820170.399999999</v>
      </c>
      <c r="AV101" s="93">
        <v>35505886.409999996</v>
      </c>
      <c r="AW101" s="696">
        <v>58168656.539999999</v>
      </c>
      <c r="AX101" s="692">
        <v>57659077.649999999</v>
      </c>
      <c r="AY101" s="692">
        <v>63019982.549999997</v>
      </c>
      <c r="AZ101" s="692">
        <v>47834146.840000004</v>
      </c>
      <c r="BA101" s="692">
        <v>43573665.359999999</v>
      </c>
      <c r="BB101" s="692">
        <v>25270561.280000001</v>
      </c>
      <c r="BC101" s="692">
        <v>16672301</v>
      </c>
      <c r="BD101" s="692">
        <v>13974606.23</v>
      </c>
      <c r="BE101" s="692">
        <v>11105497.470000001</v>
      </c>
      <c r="BF101" s="692">
        <v>12284646.33</v>
      </c>
      <c r="BG101" s="692">
        <v>16764676.460000001</v>
      </c>
      <c r="BH101" s="693">
        <v>31658626.899999999</v>
      </c>
      <c r="BI101" s="696">
        <v>51328456.600000001</v>
      </c>
      <c r="BJ101" s="692">
        <v>56760703.57</v>
      </c>
      <c r="BK101" s="692">
        <v>57613016.210000001</v>
      </c>
      <c r="BL101" s="692">
        <v>55411501.119999997</v>
      </c>
      <c r="BM101" s="692">
        <v>33609227.990000002</v>
      </c>
      <c r="BN101" s="692">
        <v>18565816.370000001</v>
      </c>
      <c r="BO101" s="692">
        <v>13618528.23</v>
      </c>
      <c r="BP101" s="692">
        <v>10781836.91</v>
      </c>
      <c r="BQ101" s="692">
        <v>9848875.0700000003</v>
      </c>
      <c r="BR101" s="224">
        <v>12261162.529999999</v>
      </c>
      <c r="BS101" s="224"/>
      <c r="BT101" s="224"/>
      <c r="BU101" s="127">
        <f t="shared" ref="BU101:CD106" si="46">O101-C101</f>
        <v>-1165623.4300000072</v>
      </c>
      <c r="BV101" s="35">
        <f t="shared" si="46"/>
        <v>-4322138.2699999884</v>
      </c>
      <c r="BW101" s="35">
        <f t="shared" si="46"/>
        <v>1280738.3899999931</v>
      </c>
      <c r="BX101" s="35">
        <f t="shared" si="46"/>
        <v>3262961.8200000003</v>
      </c>
      <c r="BY101" s="35">
        <f t="shared" si="46"/>
        <v>-1820651.0299999975</v>
      </c>
      <c r="BZ101" s="35">
        <f t="shared" si="46"/>
        <v>-779979.38000000268</v>
      </c>
      <c r="CA101" s="35">
        <f t="shared" si="46"/>
        <v>-191920.75999999791</v>
      </c>
      <c r="CB101" s="35">
        <f t="shared" si="46"/>
        <v>-984401.24000000209</v>
      </c>
      <c r="CC101" s="35">
        <f t="shared" si="46"/>
        <v>-1557458.3800000027</v>
      </c>
      <c r="CD101" s="48">
        <f t="shared" si="46"/>
        <v>-4395239.0400000028</v>
      </c>
    </row>
    <row r="102" spans="1:82" x14ac:dyDescent="0.25">
      <c r="A102" s="4"/>
      <c r="B102" s="61" t="s">
        <v>63</v>
      </c>
      <c r="C102" s="87"/>
      <c r="D102" s="88"/>
      <c r="E102" s="88"/>
      <c r="F102" s="89"/>
      <c r="G102" s="88"/>
      <c r="H102" s="88"/>
      <c r="I102" s="88"/>
      <c r="J102" s="88"/>
      <c r="K102" s="88"/>
      <c r="L102" s="88"/>
      <c r="M102" s="88"/>
      <c r="N102" s="134"/>
      <c r="O102" s="138"/>
      <c r="P102" s="88"/>
      <c r="Q102" s="88"/>
      <c r="R102" s="88"/>
      <c r="S102" s="88"/>
      <c r="T102" s="88"/>
      <c r="U102" s="134"/>
      <c r="V102" s="93"/>
      <c r="W102" s="93"/>
      <c r="X102" s="727"/>
      <c r="Y102" s="93"/>
      <c r="Z102" s="93"/>
      <c r="AA102" s="93"/>
      <c r="AB102" s="93"/>
      <c r="AC102" s="93"/>
      <c r="AD102" s="93"/>
      <c r="AE102" s="93"/>
      <c r="AF102" s="93"/>
      <c r="AG102" s="93"/>
      <c r="AH102" s="93"/>
      <c r="AI102" s="93"/>
      <c r="AJ102" s="727"/>
      <c r="AK102" s="93"/>
      <c r="AL102" s="93"/>
      <c r="AM102" s="93"/>
      <c r="AN102" s="93"/>
      <c r="AO102" s="93"/>
      <c r="AP102" s="93"/>
      <c r="AQ102" s="93"/>
      <c r="AR102" s="93"/>
      <c r="AS102" s="93"/>
      <c r="AT102" s="93"/>
      <c r="AU102" s="93"/>
      <c r="AV102" s="93"/>
      <c r="AW102" s="696"/>
      <c r="AX102" s="692"/>
      <c r="AY102" s="692"/>
      <c r="AZ102" s="692"/>
      <c r="BA102" s="692"/>
      <c r="BB102" s="692"/>
      <c r="BC102" s="692"/>
      <c r="BD102" s="692"/>
      <c r="BE102" s="692"/>
      <c r="BF102" s="692"/>
      <c r="BG102" s="692"/>
      <c r="BH102" s="693"/>
      <c r="BI102" s="696"/>
      <c r="BJ102" s="692"/>
      <c r="BK102" s="692"/>
      <c r="BL102" s="692"/>
      <c r="BM102" s="692"/>
      <c r="BN102" s="692">
        <v>1383804.83</v>
      </c>
      <c r="BO102" s="692">
        <v>1608574.13</v>
      </c>
      <c r="BP102" s="692">
        <v>3595365.13</v>
      </c>
      <c r="BQ102" s="692">
        <v>816848.97</v>
      </c>
      <c r="BR102" s="224">
        <v>1184816.7</v>
      </c>
      <c r="BS102" s="224"/>
      <c r="BT102" s="224"/>
      <c r="BU102" s="127">
        <f t="shared" si="46"/>
        <v>0</v>
      </c>
      <c r="BV102" s="35">
        <f t="shared" si="46"/>
        <v>0</v>
      </c>
      <c r="BW102" s="35">
        <f t="shared" si="46"/>
        <v>0</v>
      </c>
      <c r="BX102" s="35">
        <f t="shared" si="46"/>
        <v>0</v>
      </c>
      <c r="BY102" s="35">
        <f t="shared" si="46"/>
        <v>0</v>
      </c>
      <c r="BZ102" s="35">
        <f t="shared" si="46"/>
        <v>0</v>
      </c>
      <c r="CA102" s="35">
        <f t="shared" si="46"/>
        <v>0</v>
      </c>
      <c r="CB102" s="35">
        <f t="shared" si="46"/>
        <v>0</v>
      </c>
      <c r="CC102" s="35">
        <f t="shared" si="46"/>
        <v>0</v>
      </c>
      <c r="CD102" s="48">
        <f t="shared" si="46"/>
        <v>0</v>
      </c>
    </row>
    <row r="103" spans="1:82" x14ac:dyDescent="0.25">
      <c r="A103" s="4"/>
      <c r="B103" s="61" t="s">
        <v>57</v>
      </c>
      <c r="C103" s="87">
        <v>26929588.809999995</v>
      </c>
      <c r="D103" s="88">
        <v>23807490.729999997</v>
      </c>
      <c r="E103" s="88">
        <v>16679453.560000001</v>
      </c>
      <c r="F103" s="89">
        <v>8728870.5500000007</v>
      </c>
      <c r="G103" s="88">
        <v>5968819.7500000009</v>
      </c>
      <c r="H103" s="88">
        <v>4649119.2299999995</v>
      </c>
      <c r="I103" s="88">
        <v>4065366.669999999</v>
      </c>
      <c r="J103" s="88">
        <v>4289534.5900000008</v>
      </c>
      <c r="K103" s="88">
        <v>4979951.1000000006</v>
      </c>
      <c r="L103" s="88">
        <v>15060351.700000003</v>
      </c>
      <c r="M103" s="88">
        <v>25263921.080000002</v>
      </c>
      <c r="N103" s="134">
        <v>25579129.630000003</v>
      </c>
      <c r="O103" s="138">
        <v>23992370.200000003</v>
      </c>
      <c r="P103" s="88">
        <v>20497065</v>
      </c>
      <c r="Q103" s="88">
        <v>16360467</v>
      </c>
      <c r="R103" s="88">
        <v>11469027</v>
      </c>
      <c r="S103" s="88">
        <v>6379135</v>
      </c>
      <c r="T103" s="88">
        <v>4468786.79</v>
      </c>
      <c r="U103" s="134">
        <v>4675209</v>
      </c>
      <c r="V103" s="93">
        <v>4680612</v>
      </c>
      <c r="W103" s="93">
        <v>5289963</v>
      </c>
      <c r="X103" s="727">
        <v>12096456</v>
      </c>
      <c r="Y103" s="93">
        <v>20898187</v>
      </c>
      <c r="Z103" s="93">
        <v>27326004</v>
      </c>
      <c r="AA103" s="93">
        <v>34819074</v>
      </c>
      <c r="AB103" s="93">
        <v>26455967</v>
      </c>
      <c r="AC103" s="93">
        <v>23014859</v>
      </c>
      <c r="AD103" s="93">
        <v>14191381</v>
      </c>
      <c r="AE103" s="93">
        <v>6693014</v>
      </c>
      <c r="AF103" s="93">
        <v>5787382.2600000007</v>
      </c>
      <c r="AG103" s="93">
        <v>4955484.2</v>
      </c>
      <c r="AH103" s="93">
        <v>6080775.3100000005</v>
      </c>
      <c r="AI103" s="93">
        <v>6640234.6200000001</v>
      </c>
      <c r="AJ103" s="727">
        <v>17032370.860000003</v>
      </c>
      <c r="AK103" s="93">
        <v>20192217.27</v>
      </c>
      <c r="AL103" s="93">
        <v>30655655.300000001</v>
      </c>
      <c r="AM103" s="93">
        <v>40174271.340000004</v>
      </c>
      <c r="AN103" s="93">
        <v>31601317.329999998</v>
      </c>
      <c r="AO103" s="93">
        <v>22259767.350000001</v>
      </c>
      <c r="AP103" s="93">
        <v>14896831.619999999</v>
      </c>
      <c r="AQ103" s="93">
        <v>8893098</v>
      </c>
      <c r="AR103" s="93">
        <v>8158275.71</v>
      </c>
      <c r="AS103" s="93">
        <v>6381888.9500000002</v>
      </c>
      <c r="AT103" s="93">
        <v>7178986.8600000003</v>
      </c>
      <c r="AU103" s="93">
        <v>10788676.710000001</v>
      </c>
      <c r="AV103" s="93">
        <v>21895313.449999999</v>
      </c>
      <c r="AW103" s="696">
        <v>35747513.289999999</v>
      </c>
      <c r="AX103" s="692">
        <v>37451533.75</v>
      </c>
      <c r="AY103" s="692">
        <v>42550200.890000001</v>
      </c>
      <c r="AZ103" s="692">
        <v>30738960.32</v>
      </c>
      <c r="BA103" s="692">
        <v>25144573.100000001</v>
      </c>
      <c r="BB103" s="692">
        <v>13179685.82</v>
      </c>
      <c r="BC103" s="692">
        <v>10223715.439999999</v>
      </c>
      <c r="BD103" s="692">
        <v>7531141.5899999999</v>
      </c>
      <c r="BE103" s="692">
        <v>5491745.9299999997</v>
      </c>
      <c r="BF103" s="692">
        <v>9385073.959999999</v>
      </c>
      <c r="BG103" s="692">
        <v>7601786.5700000003</v>
      </c>
      <c r="BH103" s="693">
        <v>16769644.190000001</v>
      </c>
      <c r="BI103" s="696">
        <v>36776008.340000004</v>
      </c>
      <c r="BJ103" s="692">
        <v>33170904.910000004</v>
      </c>
      <c r="BK103" s="692">
        <v>36316512.93</v>
      </c>
      <c r="BL103" s="692">
        <v>31848192.289999999</v>
      </c>
      <c r="BM103" s="692">
        <v>21488058.010000002</v>
      </c>
      <c r="BN103" s="692">
        <v>3782386.34</v>
      </c>
      <c r="BO103" s="692">
        <v>2508569.85</v>
      </c>
      <c r="BP103" s="692">
        <v>2326800.54</v>
      </c>
      <c r="BQ103" s="692">
        <v>2658648.6</v>
      </c>
      <c r="BR103" s="224">
        <v>2365394.46</v>
      </c>
      <c r="BS103" s="224"/>
      <c r="BT103" s="224"/>
      <c r="BU103" s="127">
        <f t="shared" si="46"/>
        <v>-2937218.609999992</v>
      </c>
      <c r="BV103" s="35">
        <f t="shared" si="46"/>
        <v>-3310425.7299999967</v>
      </c>
      <c r="BW103" s="35">
        <f t="shared" si="46"/>
        <v>-318986.56000000052</v>
      </c>
      <c r="BX103" s="35">
        <f t="shared" si="46"/>
        <v>2740156.4499999993</v>
      </c>
      <c r="BY103" s="35">
        <f t="shared" si="46"/>
        <v>410315.24999999907</v>
      </c>
      <c r="BZ103" s="35">
        <f t="shared" si="46"/>
        <v>-180332.43999999948</v>
      </c>
      <c r="CA103" s="35">
        <f t="shared" si="46"/>
        <v>609842.33000000101</v>
      </c>
      <c r="CB103" s="35">
        <f t="shared" si="46"/>
        <v>391077.40999999922</v>
      </c>
      <c r="CC103" s="35">
        <f t="shared" si="46"/>
        <v>310011.89999999944</v>
      </c>
      <c r="CD103" s="48">
        <f t="shared" si="46"/>
        <v>-2963895.700000003</v>
      </c>
    </row>
    <row r="104" spans="1:82" x14ac:dyDescent="0.25">
      <c r="A104" s="4"/>
      <c r="B104" s="61" t="s">
        <v>61</v>
      </c>
      <c r="C104" s="87"/>
      <c r="D104" s="88"/>
      <c r="E104" s="88"/>
      <c r="F104" s="89"/>
      <c r="G104" s="88"/>
      <c r="H104" s="88"/>
      <c r="I104" s="88"/>
      <c r="J104" s="88"/>
      <c r="K104" s="88"/>
      <c r="L104" s="88"/>
      <c r="M104" s="88"/>
      <c r="N104" s="134"/>
      <c r="O104" s="138"/>
      <c r="P104" s="88"/>
      <c r="Q104" s="88"/>
      <c r="R104" s="88"/>
      <c r="S104" s="88"/>
      <c r="T104" s="88"/>
      <c r="U104" s="134"/>
      <c r="V104" s="93"/>
      <c r="W104" s="93"/>
      <c r="X104" s="727"/>
      <c r="Y104" s="93"/>
      <c r="Z104" s="93"/>
      <c r="AA104" s="93"/>
      <c r="AB104" s="93"/>
      <c r="AC104" s="93"/>
      <c r="AD104" s="93"/>
      <c r="AE104" s="93"/>
      <c r="AF104" s="93"/>
      <c r="AG104" s="93"/>
      <c r="AH104" s="93"/>
      <c r="AI104" s="93"/>
      <c r="AJ104" s="727"/>
      <c r="AK104" s="93"/>
      <c r="AL104" s="93"/>
      <c r="AM104" s="93"/>
      <c r="AN104" s="93"/>
      <c r="AO104" s="93"/>
      <c r="AP104" s="93"/>
      <c r="AQ104" s="93"/>
      <c r="AR104" s="93"/>
      <c r="AS104" s="93"/>
      <c r="AT104" s="93"/>
      <c r="AU104" s="93"/>
      <c r="AV104" s="93"/>
      <c r="AW104" s="696"/>
      <c r="AX104" s="692"/>
      <c r="AY104" s="692"/>
      <c r="AZ104" s="692"/>
      <c r="BA104" s="692"/>
      <c r="BB104" s="692"/>
      <c r="BC104" s="692"/>
      <c r="BD104" s="692"/>
      <c r="BE104" s="692"/>
      <c r="BF104" s="692"/>
      <c r="BG104" s="692"/>
      <c r="BH104" s="693"/>
      <c r="BI104" s="696"/>
      <c r="BJ104" s="692"/>
      <c r="BK104" s="692"/>
      <c r="BL104" s="692"/>
      <c r="BM104" s="692"/>
      <c r="BN104" s="692">
        <v>5143407.1900000004</v>
      </c>
      <c r="BO104" s="692">
        <v>3518978.22</v>
      </c>
      <c r="BP104" s="692">
        <v>2827025.37</v>
      </c>
      <c r="BQ104" s="692">
        <v>2465536.42</v>
      </c>
      <c r="BR104" s="224">
        <v>2706055.81</v>
      </c>
      <c r="BS104" s="224"/>
      <c r="BT104" s="224"/>
      <c r="BU104" s="127">
        <f t="shared" si="46"/>
        <v>0</v>
      </c>
      <c r="BV104" s="35">
        <f t="shared" si="46"/>
        <v>0</v>
      </c>
      <c r="BW104" s="35">
        <f t="shared" si="46"/>
        <v>0</v>
      </c>
      <c r="BX104" s="35">
        <f t="shared" si="46"/>
        <v>0</v>
      </c>
      <c r="BY104" s="35">
        <f t="shared" si="46"/>
        <v>0</v>
      </c>
      <c r="BZ104" s="35">
        <f t="shared" si="46"/>
        <v>0</v>
      </c>
      <c r="CA104" s="35">
        <f t="shared" si="46"/>
        <v>0</v>
      </c>
      <c r="CB104" s="35">
        <f t="shared" si="46"/>
        <v>0</v>
      </c>
      <c r="CC104" s="35">
        <f t="shared" si="46"/>
        <v>0</v>
      </c>
      <c r="CD104" s="48">
        <f t="shared" si="46"/>
        <v>0</v>
      </c>
    </row>
    <row r="105" spans="1:82" x14ac:dyDescent="0.25">
      <c r="A105" s="4"/>
      <c r="B105" s="61" t="s">
        <v>62</v>
      </c>
      <c r="C105" s="87"/>
      <c r="D105" s="88"/>
      <c r="E105" s="88"/>
      <c r="F105" s="89"/>
      <c r="G105" s="88"/>
      <c r="H105" s="88"/>
      <c r="I105" s="88"/>
      <c r="J105" s="88"/>
      <c r="K105" s="88"/>
      <c r="L105" s="88"/>
      <c r="M105" s="88"/>
      <c r="N105" s="134"/>
      <c r="O105" s="138"/>
      <c r="P105" s="88"/>
      <c r="Q105" s="88"/>
      <c r="R105" s="88"/>
      <c r="S105" s="88"/>
      <c r="T105" s="88"/>
      <c r="U105" s="134"/>
      <c r="V105" s="93"/>
      <c r="W105" s="93"/>
      <c r="X105" s="727"/>
      <c r="Y105" s="93"/>
      <c r="Z105" s="93"/>
      <c r="AA105" s="93"/>
      <c r="AB105" s="93"/>
      <c r="AC105" s="93"/>
      <c r="AD105" s="93"/>
      <c r="AE105" s="93"/>
      <c r="AF105" s="93"/>
      <c r="AG105" s="93"/>
      <c r="AH105" s="93"/>
      <c r="AI105" s="93"/>
      <c r="AJ105" s="727"/>
      <c r="AK105" s="93"/>
      <c r="AL105" s="93"/>
      <c r="AM105" s="93"/>
      <c r="AN105" s="93"/>
      <c r="AO105" s="93"/>
      <c r="AP105" s="93"/>
      <c r="AQ105" s="93"/>
      <c r="AR105" s="93"/>
      <c r="AS105" s="93"/>
      <c r="AT105" s="93"/>
      <c r="AU105" s="93"/>
      <c r="AV105" s="93"/>
      <c r="AW105" s="696"/>
      <c r="AX105" s="692"/>
      <c r="AY105" s="692"/>
      <c r="AZ105" s="692"/>
      <c r="BA105" s="692"/>
      <c r="BB105" s="692"/>
      <c r="BC105" s="692"/>
      <c r="BD105" s="692"/>
      <c r="BE105" s="692"/>
      <c r="BF105" s="692"/>
      <c r="BG105" s="692"/>
      <c r="BH105" s="693"/>
      <c r="BI105" s="696"/>
      <c r="BJ105" s="692"/>
      <c r="BK105" s="692"/>
      <c r="BL105" s="692"/>
      <c r="BM105" s="692"/>
      <c r="BN105" s="692">
        <v>2685656.29</v>
      </c>
      <c r="BO105" s="692">
        <v>3796153.14</v>
      </c>
      <c r="BP105" s="692">
        <v>1474676.33</v>
      </c>
      <c r="BQ105" s="692">
        <v>4159276.49</v>
      </c>
      <c r="BR105" s="224">
        <v>2062793.51</v>
      </c>
      <c r="BS105" s="224"/>
      <c r="BT105" s="224"/>
      <c r="BU105" s="127">
        <f t="shared" si="46"/>
        <v>0</v>
      </c>
      <c r="BV105" s="35">
        <f t="shared" si="46"/>
        <v>0</v>
      </c>
      <c r="BW105" s="35">
        <f t="shared" si="46"/>
        <v>0</v>
      </c>
      <c r="BX105" s="35">
        <f t="shared" si="46"/>
        <v>0</v>
      </c>
      <c r="BY105" s="35">
        <f t="shared" si="46"/>
        <v>0</v>
      </c>
      <c r="BZ105" s="35">
        <f t="shared" si="46"/>
        <v>0</v>
      </c>
      <c r="CA105" s="35">
        <f t="shared" si="46"/>
        <v>0</v>
      </c>
      <c r="CB105" s="35">
        <f t="shared" si="46"/>
        <v>0</v>
      </c>
      <c r="CC105" s="35">
        <f t="shared" si="46"/>
        <v>0</v>
      </c>
      <c r="CD105" s="48">
        <f t="shared" si="46"/>
        <v>0</v>
      </c>
    </row>
    <row r="106" spans="1:82" x14ac:dyDescent="0.25">
      <c r="A106" s="4"/>
      <c r="B106" s="61" t="s">
        <v>46</v>
      </c>
      <c r="C106" s="90">
        <v>71414457.090000004</v>
      </c>
      <c r="D106" s="91">
        <v>64232870.999999985</v>
      </c>
      <c r="E106" s="92">
        <v>45481594.170000009</v>
      </c>
      <c r="F106" s="92">
        <v>26284429.73</v>
      </c>
      <c r="G106" s="91">
        <v>20730267.779999997</v>
      </c>
      <c r="H106" s="92">
        <v>15144249.940000001</v>
      </c>
      <c r="I106" s="92">
        <v>12971447.429999996</v>
      </c>
      <c r="J106" s="92">
        <v>14880778.830000002</v>
      </c>
      <c r="K106" s="92">
        <v>17475292.480000004</v>
      </c>
      <c r="L106" s="91">
        <v>44584969.74000001</v>
      </c>
      <c r="M106" s="91">
        <v>67470968.330000013</v>
      </c>
      <c r="N106" s="93">
        <v>67279592.180000007</v>
      </c>
      <c r="O106" s="151">
        <v>67311615.049999997</v>
      </c>
      <c r="P106" s="93">
        <v>56600307</v>
      </c>
      <c r="Q106" s="92">
        <f>Q101+Q103</f>
        <v>46443346</v>
      </c>
      <c r="R106" s="92">
        <f>R101+R103</f>
        <v>32287548</v>
      </c>
      <c r="S106" s="92">
        <f>S101+S103</f>
        <v>19319932</v>
      </c>
      <c r="T106" s="92">
        <f>T101+T103</f>
        <v>14183938.120000001</v>
      </c>
      <c r="U106" s="93">
        <f t="shared" ref="U106:AV106" si="47">SUM(U101:U105)</f>
        <v>13389369</v>
      </c>
      <c r="V106" s="93">
        <f t="shared" si="47"/>
        <v>14287455</v>
      </c>
      <c r="W106" s="93">
        <f t="shared" si="47"/>
        <v>16227846</v>
      </c>
      <c r="X106" s="727">
        <f t="shared" si="47"/>
        <v>37225835</v>
      </c>
      <c r="Y106" s="151">
        <f t="shared" si="47"/>
        <v>62755447</v>
      </c>
      <c r="Z106" s="92">
        <f t="shared" si="47"/>
        <v>74034074</v>
      </c>
      <c r="AA106" s="92">
        <f t="shared" si="47"/>
        <v>94408791</v>
      </c>
      <c r="AB106" s="92">
        <f t="shared" si="47"/>
        <v>70793022</v>
      </c>
      <c r="AC106" s="92">
        <f t="shared" si="47"/>
        <v>52491341</v>
      </c>
      <c r="AD106" s="92">
        <f t="shared" si="47"/>
        <v>35501519</v>
      </c>
      <c r="AE106" s="92">
        <f t="shared" si="47"/>
        <v>22491995.670000002</v>
      </c>
      <c r="AF106" s="92">
        <f t="shared" si="47"/>
        <v>19448730.949999999</v>
      </c>
      <c r="AG106" s="92">
        <f t="shared" si="47"/>
        <v>17473493.580000002</v>
      </c>
      <c r="AH106" s="92">
        <f t="shared" si="47"/>
        <v>18510384.670000002</v>
      </c>
      <c r="AI106" s="92">
        <f t="shared" si="47"/>
        <v>27289497.260000002</v>
      </c>
      <c r="AJ106" s="917">
        <f t="shared" si="47"/>
        <v>50610418.359999999</v>
      </c>
      <c r="AK106" s="92">
        <f t="shared" si="47"/>
        <v>68226153.899999991</v>
      </c>
      <c r="AL106" s="92">
        <f t="shared" si="47"/>
        <v>83636531.680000007</v>
      </c>
      <c r="AM106" s="92">
        <f t="shared" si="47"/>
        <v>103542052.78</v>
      </c>
      <c r="AN106" s="92">
        <f t="shared" si="47"/>
        <v>78455127.579999998</v>
      </c>
      <c r="AO106" s="92">
        <f t="shared" si="47"/>
        <v>57750550.190000005</v>
      </c>
      <c r="AP106" s="92">
        <f t="shared" si="47"/>
        <v>41698541.229999997</v>
      </c>
      <c r="AQ106" s="92">
        <f t="shared" si="47"/>
        <v>28617168</v>
      </c>
      <c r="AR106" s="92">
        <f t="shared" si="47"/>
        <v>25298570.949999999</v>
      </c>
      <c r="AS106" s="92">
        <f t="shared" si="47"/>
        <v>20109407.34</v>
      </c>
      <c r="AT106" s="92">
        <f t="shared" si="47"/>
        <v>23825353.84</v>
      </c>
      <c r="AU106" s="92">
        <f t="shared" si="47"/>
        <v>31608847.109999999</v>
      </c>
      <c r="AV106" s="92">
        <f t="shared" si="47"/>
        <v>57401199.859999999</v>
      </c>
      <c r="AW106" s="694">
        <v>93916169.829999998</v>
      </c>
      <c r="AX106" s="693">
        <v>95110611.400000006</v>
      </c>
      <c r="AY106" s="693">
        <v>105570183.44</v>
      </c>
      <c r="AZ106" s="693">
        <v>78573107.159999996</v>
      </c>
      <c r="BA106" s="693">
        <v>68718238.460000008</v>
      </c>
      <c r="BB106" s="693">
        <v>38450247.100000001</v>
      </c>
      <c r="BC106" s="693">
        <v>26896016.439999998</v>
      </c>
      <c r="BD106" s="693">
        <v>21505747.82</v>
      </c>
      <c r="BE106" s="693">
        <v>16597243.4</v>
      </c>
      <c r="BF106" s="693">
        <v>21669720.289999999</v>
      </c>
      <c r="BG106" s="693">
        <v>24366463.030000001</v>
      </c>
      <c r="BH106" s="693">
        <v>48428271.090000004</v>
      </c>
      <c r="BI106" s="694">
        <v>88104464.939999998</v>
      </c>
      <c r="BJ106" s="693">
        <v>89931608.480000004</v>
      </c>
      <c r="BK106" s="693">
        <v>93929529.140000001</v>
      </c>
      <c r="BL106" s="693">
        <v>87259693.409999996</v>
      </c>
      <c r="BM106" s="693">
        <v>55097286</v>
      </c>
      <c r="BN106" s="693">
        <v>31561071.020000003</v>
      </c>
      <c r="BO106" s="693">
        <v>25050803.57</v>
      </c>
      <c r="BP106" s="693">
        <v>21005704.280000001</v>
      </c>
      <c r="BQ106" s="693">
        <v>19949185.550000001</v>
      </c>
      <c r="BR106" s="227">
        <v>20580223.009999998</v>
      </c>
      <c r="BS106" s="227"/>
      <c r="BT106" s="227"/>
      <c r="BU106" s="141">
        <f t="shared" si="46"/>
        <v>-4102842.0400000066</v>
      </c>
      <c r="BV106" s="33">
        <f t="shared" si="46"/>
        <v>-7632563.9999999851</v>
      </c>
      <c r="BW106" s="32">
        <f t="shared" si="46"/>
        <v>961751.82999999076</v>
      </c>
      <c r="BX106" s="32">
        <f t="shared" si="46"/>
        <v>6003118.2699999996</v>
      </c>
      <c r="BY106" s="32">
        <f t="shared" si="46"/>
        <v>-1410335.7799999975</v>
      </c>
      <c r="BZ106" s="32">
        <f t="shared" si="46"/>
        <v>-960311.8200000003</v>
      </c>
      <c r="CA106" s="32">
        <f t="shared" si="46"/>
        <v>417921.57000000402</v>
      </c>
      <c r="CB106" s="32">
        <f t="shared" si="46"/>
        <v>-593323.83000000194</v>
      </c>
      <c r="CC106" s="32">
        <f t="shared" si="46"/>
        <v>-1247446.4800000042</v>
      </c>
      <c r="CD106" s="49">
        <f t="shared" si="46"/>
        <v>-7359134.7400000095</v>
      </c>
    </row>
    <row r="107" spans="1:82" x14ac:dyDescent="0.25">
      <c r="A107" s="4">
        <v>15</v>
      </c>
      <c r="B107" s="81" t="s">
        <v>36</v>
      </c>
      <c r="C107" s="94"/>
      <c r="D107" s="95"/>
      <c r="E107" s="95"/>
      <c r="F107" s="96"/>
      <c r="G107" s="95"/>
      <c r="H107" s="95"/>
      <c r="I107" s="95"/>
      <c r="J107" s="95"/>
      <c r="K107" s="95"/>
      <c r="L107" s="95"/>
      <c r="M107" s="95"/>
      <c r="N107" s="146"/>
      <c r="O107" s="152"/>
      <c r="P107" s="95"/>
      <c r="Q107" s="95"/>
      <c r="R107" s="95"/>
      <c r="S107" s="95"/>
      <c r="T107" s="95"/>
      <c r="U107" s="146"/>
      <c r="V107" s="742"/>
      <c r="W107" s="742"/>
      <c r="X107" s="743"/>
      <c r="Y107" s="742"/>
      <c r="Z107" s="742"/>
      <c r="AA107" s="742"/>
      <c r="AB107" s="742"/>
      <c r="AC107" s="742"/>
      <c r="AD107" s="742"/>
      <c r="AE107" s="742"/>
      <c r="AF107" s="742"/>
      <c r="AG107" s="742"/>
      <c r="AH107" s="742"/>
      <c r="AI107" s="742"/>
      <c r="AJ107" s="743"/>
      <c r="AK107" s="742"/>
      <c r="AL107" s="742"/>
      <c r="AM107" s="742"/>
      <c r="AN107" s="742"/>
      <c r="AO107" s="742"/>
      <c r="AP107" s="742"/>
      <c r="AQ107" s="742"/>
      <c r="AR107" s="742"/>
      <c r="AS107" s="742"/>
      <c r="AT107" s="742"/>
      <c r="AU107" s="742"/>
      <c r="AV107" s="742"/>
      <c r="AW107" s="747"/>
      <c r="AX107" s="745"/>
      <c r="AY107" s="745"/>
      <c r="AZ107" s="745"/>
      <c r="BA107" s="745"/>
      <c r="BB107" s="745"/>
      <c r="BC107" s="745"/>
      <c r="BD107" s="745"/>
      <c r="BE107" s="745"/>
      <c r="BF107" s="745"/>
      <c r="BG107" s="745"/>
      <c r="BH107" s="746"/>
      <c r="BI107" s="747"/>
      <c r="BJ107" s="745"/>
      <c r="BK107" s="745"/>
      <c r="BL107" s="745"/>
      <c r="BM107" s="745"/>
      <c r="BN107" s="745"/>
      <c r="BO107" s="745"/>
      <c r="BP107" s="745"/>
      <c r="BQ107" s="745"/>
      <c r="BR107" s="253"/>
      <c r="BS107" s="253"/>
      <c r="BT107" s="253"/>
      <c r="BU107" s="142"/>
      <c r="BV107" s="41"/>
      <c r="BW107" s="42"/>
      <c r="BX107" s="42"/>
      <c r="BY107" s="42"/>
      <c r="BZ107" s="42"/>
      <c r="CA107" s="42"/>
      <c r="CB107" s="42"/>
      <c r="CC107" s="42"/>
      <c r="CD107" s="168"/>
    </row>
    <row r="108" spans="1:82" x14ac:dyDescent="0.25">
      <c r="A108" s="4"/>
      <c r="B108" s="61" t="s">
        <v>41</v>
      </c>
      <c r="C108" s="97">
        <v>215065</v>
      </c>
      <c r="D108" s="98">
        <v>218532</v>
      </c>
      <c r="E108" s="98">
        <v>217988</v>
      </c>
      <c r="F108" s="99">
        <v>202722</v>
      </c>
      <c r="G108" s="98">
        <v>209583</v>
      </c>
      <c r="H108" s="98">
        <v>199542</v>
      </c>
      <c r="I108" s="98">
        <v>193778</v>
      </c>
      <c r="J108" s="98">
        <v>206906</v>
      </c>
      <c r="K108" s="98">
        <v>193580</v>
      </c>
      <c r="L108" s="98">
        <v>209634</v>
      </c>
      <c r="M108" s="98">
        <v>216927</v>
      </c>
      <c r="N108" s="147">
        <v>207717</v>
      </c>
      <c r="O108" s="153">
        <v>214755</v>
      </c>
      <c r="P108" s="98">
        <v>217969</v>
      </c>
      <c r="Q108" s="98">
        <v>213839</v>
      </c>
      <c r="R108" s="98">
        <v>219118</v>
      </c>
      <c r="S108" s="98">
        <v>210133</v>
      </c>
      <c r="T108" s="98">
        <v>201247</v>
      </c>
      <c r="U108" s="147">
        <v>202460</v>
      </c>
      <c r="V108" s="750">
        <v>204659</v>
      </c>
      <c r="W108" s="750">
        <v>186365</v>
      </c>
      <c r="X108" s="751">
        <v>208451</v>
      </c>
      <c r="Y108" s="750">
        <v>212834</v>
      </c>
      <c r="Z108" s="750">
        <v>208229</v>
      </c>
      <c r="AA108" s="750">
        <v>228776</v>
      </c>
      <c r="AB108" s="750">
        <v>219296</v>
      </c>
      <c r="AC108" s="750">
        <v>208133</v>
      </c>
      <c r="AD108" s="750">
        <v>218025</v>
      </c>
      <c r="AE108" s="750">
        <v>216008</v>
      </c>
      <c r="AF108" s="750">
        <v>212544</v>
      </c>
      <c r="AG108" s="750">
        <v>209321</v>
      </c>
      <c r="AH108" s="750">
        <v>208837</v>
      </c>
      <c r="AI108" s="750">
        <v>216404</v>
      </c>
      <c r="AJ108" s="751">
        <v>216637</v>
      </c>
      <c r="AK108" s="750">
        <v>217392</v>
      </c>
      <c r="AL108" s="750">
        <v>204320</v>
      </c>
      <c r="AM108" s="750">
        <v>226236</v>
      </c>
      <c r="AN108" s="750">
        <v>219488</v>
      </c>
      <c r="AO108" s="750">
        <v>220596</v>
      </c>
      <c r="AP108" s="750">
        <v>220878</v>
      </c>
      <c r="AQ108" s="750">
        <v>209600</v>
      </c>
      <c r="AR108" s="750">
        <v>218503</v>
      </c>
      <c r="AS108" s="750">
        <v>209402</v>
      </c>
      <c r="AT108" s="750">
        <v>211955</v>
      </c>
      <c r="AU108" s="750">
        <v>201967</v>
      </c>
      <c r="AV108" s="750">
        <v>212672</v>
      </c>
      <c r="AW108" s="755">
        <v>222280</v>
      </c>
      <c r="AX108" s="753">
        <v>209218</v>
      </c>
      <c r="AY108" s="753">
        <v>230023</v>
      </c>
      <c r="AZ108" s="753">
        <v>212897</v>
      </c>
      <c r="BA108" s="753">
        <v>235265</v>
      </c>
      <c r="BB108" s="753">
        <v>228154</v>
      </c>
      <c r="BC108" s="753">
        <v>212310</v>
      </c>
      <c r="BD108" s="753">
        <v>212525</v>
      </c>
      <c r="BE108" s="753">
        <v>200411</v>
      </c>
      <c r="BF108" s="753">
        <v>212391</v>
      </c>
      <c r="BG108" s="753">
        <v>212855</v>
      </c>
      <c r="BH108" s="754">
        <v>206297</v>
      </c>
      <c r="BI108" s="755">
        <v>223975</v>
      </c>
      <c r="BJ108" s="753">
        <v>216990</v>
      </c>
      <c r="BK108" s="753">
        <v>221257</v>
      </c>
      <c r="BL108" s="753">
        <v>232993</v>
      </c>
      <c r="BM108" s="753">
        <v>193528</v>
      </c>
      <c r="BN108" s="753">
        <v>183302</v>
      </c>
      <c r="BO108" s="753">
        <v>187768</v>
      </c>
      <c r="BP108" s="753">
        <v>182910</v>
      </c>
      <c r="BQ108" s="753">
        <v>178984</v>
      </c>
      <c r="BR108" s="254">
        <v>191071</v>
      </c>
      <c r="BS108" s="254"/>
      <c r="BT108" s="254"/>
      <c r="BU108" s="143">
        <f t="shared" ref="BU108:CD113" si="48">O108-C108</f>
        <v>-310</v>
      </c>
      <c r="BV108" s="43">
        <f t="shared" si="48"/>
        <v>-563</v>
      </c>
      <c r="BW108" s="43">
        <f t="shared" si="48"/>
        <v>-4149</v>
      </c>
      <c r="BX108" s="43">
        <f t="shared" si="48"/>
        <v>16396</v>
      </c>
      <c r="BY108" s="43">
        <f t="shared" si="48"/>
        <v>550</v>
      </c>
      <c r="BZ108" s="43">
        <f t="shared" si="48"/>
        <v>1705</v>
      </c>
      <c r="CA108" s="43">
        <f t="shared" si="48"/>
        <v>8682</v>
      </c>
      <c r="CB108" s="43">
        <f t="shared" si="48"/>
        <v>-2247</v>
      </c>
      <c r="CC108" s="43">
        <f t="shared" si="48"/>
        <v>-7215</v>
      </c>
      <c r="CD108" s="169">
        <f t="shared" si="48"/>
        <v>-1183</v>
      </c>
    </row>
    <row r="109" spans="1:82" x14ac:dyDescent="0.25">
      <c r="A109" s="4"/>
      <c r="B109" s="61" t="s">
        <v>63</v>
      </c>
      <c r="C109" s="97"/>
      <c r="D109" s="98"/>
      <c r="E109" s="98"/>
      <c r="F109" s="99"/>
      <c r="G109" s="98"/>
      <c r="H109" s="98"/>
      <c r="I109" s="98"/>
      <c r="J109" s="98"/>
      <c r="K109" s="98"/>
      <c r="L109" s="98"/>
      <c r="M109" s="98"/>
      <c r="N109" s="147"/>
      <c r="O109" s="153"/>
      <c r="P109" s="98"/>
      <c r="Q109" s="98"/>
      <c r="R109" s="98"/>
      <c r="S109" s="98"/>
      <c r="T109" s="98"/>
      <c r="U109" s="147"/>
      <c r="V109" s="750"/>
      <c r="W109" s="750"/>
      <c r="X109" s="751"/>
      <c r="Y109" s="750"/>
      <c r="Z109" s="750"/>
      <c r="AA109" s="750"/>
      <c r="AB109" s="750"/>
      <c r="AC109" s="750"/>
      <c r="AD109" s="750"/>
      <c r="AE109" s="750"/>
      <c r="AF109" s="750"/>
      <c r="AG109" s="750"/>
      <c r="AH109" s="750"/>
      <c r="AI109" s="750"/>
      <c r="AJ109" s="751"/>
      <c r="AK109" s="750"/>
      <c r="AL109" s="750"/>
      <c r="AM109" s="750"/>
      <c r="AN109" s="750"/>
      <c r="AO109" s="750"/>
      <c r="AP109" s="750"/>
      <c r="AQ109" s="750"/>
      <c r="AR109" s="750"/>
      <c r="AS109" s="750"/>
      <c r="AT109" s="750"/>
      <c r="AU109" s="750"/>
      <c r="AV109" s="750"/>
      <c r="AW109" s="755"/>
      <c r="AX109" s="753"/>
      <c r="AY109" s="753"/>
      <c r="AZ109" s="753"/>
      <c r="BA109" s="753"/>
      <c r="BB109" s="753"/>
      <c r="BC109" s="753"/>
      <c r="BD109" s="753"/>
      <c r="BE109" s="753"/>
      <c r="BF109" s="753"/>
      <c r="BG109" s="753"/>
      <c r="BH109" s="754"/>
      <c r="BI109" s="755"/>
      <c r="BJ109" s="753"/>
      <c r="BK109" s="753"/>
      <c r="BL109" s="753"/>
      <c r="BM109" s="753"/>
      <c r="BN109" s="753">
        <v>13201</v>
      </c>
      <c r="BO109" s="753">
        <v>14683</v>
      </c>
      <c r="BP109" s="753">
        <v>19922</v>
      </c>
      <c r="BQ109" s="753">
        <v>12301</v>
      </c>
      <c r="BR109" s="254">
        <v>12858</v>
      </c>
      <c r="BS109" s="254"/>
      <c r="BT109" s="254"/>
      <c r="BU109" s="143">
        <f t="shared" si="48"/>
        <v>0</v>
      </c>
      <c r="BV109" s="43">
        <f t="shared" si="48"/>
        <v>0</v>
      </c>
      <c r="BW109" s="43">
        <f t="shared" si="48"/>
        <v>0</v>
      </c>
      <c r="BX109" s="43">
        <f t="shared" si="48"/>
        <v>0</v>
      </c>
      <c r="BY109" s="43">
        <f t="shared" si="48"/>
        <v>0</v>
      </c>
      <c r="BZ109" s="43">
        <f t="shared" si="48"/>
        <v>0</v>
      </c>
      <c r="CA109" s="43">
        <f t="shared" si="48"/>
        <v>0</v>
      </c>
      <c r="CB109" s="43">
        <f t="shared" si="48"/>
        <v>0</v>
      </c>
      <c r="CC109" s="43">
        <f t="shared" si="48"/>
        <v>0</v>
      </c>
      <c r="CD109" s="169">
        <f t="shared" si="48"/>
        <v>0</v>
      </c>
    </row>
    <row r="110" spans="1:82" x14ac:dyDescent="0.25">
      <c r="A110" s="4"/>
      <c r="B110" s="61" t="s">
        <v>57</v>
      </c>
      <c r="C110" s="97">
        <v>26339</v>
      </c>
      <c r="D110" s="98">
        <v>26362</v>
      </c>
      <c r="E110" s="98">
        <v>26194</v>
      </c>
      <c r="F110" s="99">
        <v>25413</v>
      </c>
      <c r="G110" s="98">
        <v>25237</v>
      </c>
      <c r="H110" s="98">
        <v>24833</v>
      </c>
      <c r="I110" s="98">
        <v>24332</v>
      </c>
      <c r="J110" s="98">
        <v>25409</v>
      </c>
      <c r="K110" s="98">
        <v>25232</v>
      </c>
      <c r="L110" s="98">
        <v>25866</v>
      </c>
      <c r="M110" s="98">
        <v>26373</v>
      </c>
      <c r="N110" s="147">
        <v>25905</v>
      </c>
      <c r="O110" s="153">
        <v>25582</v>
      </c>
      <c r="P110" s="98">
        <v>25235</v>
      </c>
      <c r="Q110" s="98">
        <v>24817</v>
      </c>
      <c r="R110" s="98">
        <v>24724</v>
      </c>
      <c r="S110" s="98">
        <v>23477</v>
      </c>
      <c r="T110" s="98">
        <v>22753</v>
      </c>
      <c r="U110" s="147">
        <v>23352</v>
      </c>
      <c r="V110" s="750">
        <v>23940</v>
      </c>
      <c r="W110" s="750">
        <v>24380</v>
      </c>
      <c r="X110" s="751">
        <v>25086</v>
      </c>
      <c r="Y110" s="750">
        <v>25532</v>
      </c>
      <c r="Z110" s="750">
        <v>25060</v>
      </c>
      <c r="AA110" s="750">
        <v>26263</v>
      </c>
      <c r="AB110" s="750">
        <v>25684</v>
      </c>
      <c r="AC110" s="750">
        <v>25063</v>
      </c>
      <c r="AD110" s="750">
        <v>24997</v>
      </c>
      <c r="AE110" s="750">
        <v>24021</v>
      </c>
      <c r="AF110" s="750">
        <v>23801</v>
      </c>
      <c r="AG110" s="750">
        <v>23094</v>
      </c>
      <c r="AH110" s="750">
        <v>23731</v>
      </c>
      <c r="AI110" s="750">
        <v>24303</v>
      </c>
      <c r="AJ110" s="751">
        <v>26123</v>
      </c>
      <c r="AK110" s="750">
        <v>25422</v>
      </c>
      <c r="AL110" s="750">
        <v>25823</v>
      </c>
      <c r="AM110" s="750">
        <v>26480</v>
      </c>
      <c r="AN110" s="750">
        <v>26278</v>
      </c>
      <c r="AO110" s="750">
        <v>25854</v>
      </c>
      <c r="AP110" s="750">
        <v>25550</v>
      </c>
      <c r="AQ110" s="750">
        <v>24360</v>
      </c>
      <c r="AR110" s="750">
        <v>25152</v>
      </c>
      <c r="AS110" s="750">
        <v>24622</v>
      </c>
      <c r="AT110" s="750">
        <v>24751</v>
      </c>
      <c r="AU110" s="750">
        <v>25274</v>
      </c>
      <c r="AV110" s="750">
        <v>25911</v>
      </c>
      <c r="AW110" s="755">
        <v>26159</v>
      </c>
      <c r="AX110" s="753">
        <v>25647</v>
      </c>
      <c r="AY110" s="753">
        <v>26513</v>
      </c>
      <c r="AZ110" s="753">
        <v>25869</v>
      </c>
      <c r="BA110" s="753">
        <v>25891</v>
      </c>
      <c r="BB110" s="753">
        <v>25660</v>
      </c>
      <c r="BC110" s="753">
        <v>24500</v>
      </c>
      <c r="BD110" s="753">
        <v>25015</v>
      </c>
      <c r="BE110" s="753">
        <v>24302</v>
      </c>
      <c r="BF110" s="753">
        <v>24932</v>
      </c>
      <c r="BG110" s="753">
        <v>25619</v>
      </c>
      <c r="BH110" s="754">
        <v>25503</v>
      </c>
      <c r="BI110" s="755">
        <v>26166</v>
      </c>
      <c r="BJ110" s="753">
        <v>25654</v>
      </c>
      <c r="BK110" s="753">
        <v>26210</v>
      </c>
      <c r="BL110" s="753">
        <v>26116</v>
      </c>
      <c r="BM110" s="753">
        <v>24958</v>
      </c>
      <c r="BN110" s="753">
        <v>18037</v>
      </c>
      <c r="BO110" s="753">
        <v>18489</v>
      </c>
      <c r="BP110" s="753">
        <v>18034</v>
      </c>
      <c r="BQ110" s="753">
        <v>18181</v>
      </c>
      <c r="BR110" s="254">
        <v>18674</v>
      </c>
      <c r="BS110" s="254"/>
      <c r="BT110" s="254"/>
      <c r="BU110" s="143">
        <f t="shared" si="48"/>
        <v>-757</v>
      </c>
      <c r="BV110" s="43">
        <f t="shared" si="48"/>
        <v>-1127</v>
      </c>
      <c r="BW110" s="43">
        <f t="shared" si="48"/>
        <v>-1377</v>
      </c>
      <c r="BX110" s="43">
        <f t="shared" si="48"/>
        <v>-689</v>
      </c>
      <c r="BY110" s="43">
        <f t="shared" si="48"/>
        <v>-1760</v>
      </c>
      <c r="BZ110" s="43">
        <f t="shared" si="48"/>
        <v>-2080</v>
      </c>
      <c r="CA110" s="43">
        <f t="shared" si="48"/>
        <v>-980</v>
      </c>
      <c r="CB110" s="43">
        <f t="shared" si="48"/>
        <v>-1469</v>
      </c>
      <c r="CC110" s="43">
        <f t="shared" si="48"/>
        <v>-852</v>
      </c>
      <c r="CD110" s="169">
        <f t="shared" si="48"/>
        <v>-780</v>
      </c>
    </row>
    <row r="111" spans="1:82" x14ac:dyDescent="0.25">
      <c r="A111" s="4"/>
      <c r="B111" s="61" t="s">
        <v>61</v>
      </c>
      <c r="C111" s="97"/>
      <c r="D111" s="98"/>
      <c r="E111" s="98"/>
      <c r="F111" s="99"/>
      <c r="G111" s="98"/>
      <c r="H111" s="98"/>
      <c r="I111" s="98"/>
      <c r="J111" s="98"/>
      <c r="K111" s="98"/>
      <c r="L111" s="98"/>
      <c r="M111" s="98"/>
      <c r="N111" s="147"/>
      <c r="O111" s="153"/>
      <c r="P111" s="98"/>
      <c r="Q111" s="98"/>
      <c r="R111" s="98"/>
      <c r="S111" s="98"/>
      <c r="T111" s="98"/>
      <c r="U111" s="147"/>
      <c r="V111" s="750"/>
      <c r="W111" s="750"/>
      <c r="X111" s="751"/>
      <c r="Y111" s="750"/>
      <c r="Z111" s="750"/>
      <c r="AA111" s="750"/>
      <c r="AB111" s="750"/>
      <c r="AC111" s="750"/>
      <c r="AD111" s="750"/>
      <c r="AE111" s="750"/>
      <c r="AF111" s="750"/>
      <c r="AG111" s="750"/>
      <c r="AH111" s="750"/>
      <c r="AI111" s="750"/>
      <c r="AJ111" s="751"/>
      <c r="AK111" s="750"/>
      <c r="AL111" s="750"/>
      <c r="AM111" s="750"/>
      <c r="AN111" s="750"/>
      <c r="AO111" s="750"/>
      <c r="AP111" s="750"/>
      <c r="AQ111" s="750"/>
      <c r="AR111" s="750"/>
      <c r="AS111" s="750"/>
      <c r="AT111" s="750"/>
      <c r="AU111" s="750"/>
      <c r="AV111" s="750"/>
      <c r="AW111" s="755"/>
      <c r="AX111" s="753"/>
      <c r="AY111" s="753"/>
      <c r="AZ111" s="753"/>
      <c r="BA111" s="753"/>
      <c r="BB111" s="753"/>
      <c r="BC111" s="753"/>
      <c r="BD111" s="753"/>
      <c r="BE111" s="753"/>
      <c r="BF111" s="753"/>
      <c r="BG111" s="753"/>
      <c r="BH111" s="754"/>
      <c r="BI111" s="755"/>
      <c r="BJ111" s="753"/>
      <c r="BK111" s="753"/>
      <c r="BL111" s="753"/>
      <c r="BM111" s="753"/>
      <c r="BN111" s="753">
        <v>2997</v>
      </c>
      <c r="BO111" s="753">
        <v>3042</v>
      </c>
      <c r="BP111" s="753">
        <v>2989</v>
      </c>
      <c r="BQ111" s="753">
        <v>2920</v>
      </c>
      <c r="BR111" s="254">
        <v>3152</v>
      </c>
      <c r="BS111" s="254"/>
      <c r="BT111" s="254"/>
      <c r="BU111" s="143">
        <f t="shared" si="48"/>
        <v>0</v>
      </c>
      <c r="BV111" s="43">
        <f t="shared" si="48"/>
        <v>0</v>
      </c>
      <c r="BW111" s="43">
        <f t="shared" si="48"/>
        <v>0</v>
      </c>
      <c r="BX111" s="43">
        <f t="shared" si="48"/>
        <v>0</v>
      </c>
      <c r="BY111" s="43">
        <f t="shared" si="48"/>
        <v>0</v>
      </c>
      <c r="BZ111" s="43">
        <f t="shared" si="48"/>
        <v>0</v>
      </c>
      <c r="CA111" s="43">
        <f t="shared" si="48"/>
        <v>0</v>
      </c>
      <c r="CB111" s="43">
        <f t="shared" si="48"/>
        <v>0</v>
      </c>
      <c r="CC111" s="43">
        <f t="shared" si="48"/>
        <v>0</v>
      </c>
      <c r="CD111" s="169">
        <f t="shared" si="48"/>
        <v>0</v>
      </c>
    </row>
    <row r="112" spans="1:82" x14ac:dyDescent="0.25">
      <c r="A112" s="4"/>
      <c r="B112" s="61" t="s">
        <v>62</v>
      </c>
      <c r="C112" s="97"/>
      <c r="D112" s="98"/>
      <c r="E112" s="98"/>
      <c r="F112" s="99"/>
      <c r="G112" s="98"/>
      <c r="H112" s="98"/>
      <c r="I112" s="98"/>
      <c r="J112" s="98"/>
      <c r="K112" s="98"/>
      <c r="L112" s="98"/>
      <c r="M112" s="98"/>
      <c r="N112" s="147"/>
      <c r="O112" s="153"/>
      <c r="P112" s="98"/>
      <c r="Q112" s="98"/>
      <c r="R112" s="98"/>
      <c r="S112" s="98"/>
      <c r="T112" s="98"/>
      <c r="U112" s="147"/>
      <c r="V112" s="750"/>
      <c r="W112" s="750"/>
      <c r="X112" s="751"/>
      <c r="Y112" s="750"/>
      <c r="Z112" s="750"/>
      <c r="AA112" s="750"/>
      <c r="AB112" s="750"/>
      <c r="AC112" s="750"/>
      <c r="AD112" s="750"/>
      <c r="AE112" s="750"/>
      <c r="AF112" s="750"/>
      <c r="AG112" s="750"/>
      <c r="AH112" s="750"/>
      <c r="AI112" s="750"/>
      <c r="AJ112" s="751"/>
      <c r="AK112" s="750"/>
      <c r="AL112" s="750"/>
      <c r="AM112" s="750"/>
      <c r="AN112" s="750"/>
      <c r="AO112" s="750"/>
      <c r="AP112" s="750"/>
      <c r="AQ112" s="750"/>
      <c r="AR112" s="750"/>
      <c r="AS112" s="750"/>
      <c r="AT112" s="750"/>
      <c r="AU112" s="750"/>
      <c r="AV112" s="750"/>
      <c r="AW112" s="755"/>
      <c r="AX112" s="753"/>
      <c r="AY112" s="753"/>
      <c r="AZ112" s="753"/>
      <c r="BA112" s="753"/>
      <c r="BB112" s="753"/>
      <c r="BC112" s="753"/>
      <c r="BD112" s="753"/>
      <c r="BE112" s="753"/>
      <c r="BF112" s="753"/>
      <c r="BG112" s="753"/>
      <c r="BH112" s="754"/>
      <c r="BI112" s="755"/>
      <c r="BJ112" s="753"/>
      <c r="BK112" s="753"/>
      <c r="BL112" s="753"/>
      <c r="BM112" s="753"/>
      <c r="BN112" s="753">
        <v>153</v>
      </c>
      <c r="BO112" s="753">
        <v>243</v>
      </c>
      <c r="BP112" s="753">
        <v>152</v>
      </c>
      <c r="BQ112" s="753">
        <v>272</v>
      </c>
      <c r="BR112" s="254">
        <v>187</v>
      </c>
      <c r="BS112" s="254"/>
      <c r="BT112" s="254"/>
      <c r="BU112" s="143">
        <f t="shared" si="48"/>
        <v>0</v>
      </c>
      <c r="BV112" s="43">
        <f t="shared" si="48"/>
        <v>0</v>
      </c>
      <c r="BW112" s="43">
        <f t="shared" si="48"/>
        <v>0</v>
      </c>
      <c r="BX112" s="43">
        <f t="shared" si="48"/>
        <v>0</v>
      </c>
      <c r="BY112" s="43">
        <f t="shared" si="48"/>
        <v>0</v>
      </c>
      <c r="BZ112" s="43">
        <f t="shared" si="48"/>
        <v>0</v>
      </c>
      <c r="CA112" s="43">
        <f t="shared" si="48"/>
        <v>0</v>
      </c>
      <c r="CB112" s="43">
        <f t="shared" si="48"/>
        <v>0</v>
      </c>
      <c r="CC112" s="43">
        <f t="shared" si="48"/>
        <v>0</v>
      </c>
      <c r="CD112" s="169">
        <f t="shared" si="48"/>
        <v>0</v>
      </c>
    </row>
    <row r="113" spans="1:82" ht="15.75" thickBot="1" x14ac:dyDescent="0.3">
      <c r="A113" s="4"/>
      <c r="B113" s="80" t="s">
        <v>46</v>
      </c>
      <c r="C113" s="100">
        <v>241404</v>
      </c>
      <c r="D113" s="101">
        <v>244894</v>
      </c>
      <c r="E113" s="101">
        <v>244182</v>
      </c>
      <c r="F113" s="101">
        <v>228135</v>
      </c>
      <c r="G113" s="101">
        <v>234820</v>
      </c>
      <c r="H113" s="101">
        <v>224375</v>
      </c>
      <c r="I113" s="101">
        <v>218110</v>
      </c>
      <c r="J113" s="101">
        <v>232315</v>
      </c>
      <c r="K113" s="101">
        <v>218812</v>
      </c>
      <c r="L113" s="101">
        <v>235500</v>
      </c>
      <c r="M113" s="101">
        <v>243300</v>
      </c>
      <c r="N113" s="148">
        <v>233622</v>
      </c>
      <c r="O113" s="154">
        <v>240337</v>
      </c>
      <c r="P113" s="101">
        <v>243204</v>
      </c>
      <c r="Q113" s="101">
        <f>Q108+Q110</f>
        <v>238656</v>
      </c>
      <c r="R113" s="101">
        <f>R108+R110</f>
        <v>243842</v>
      </c>
      <c r="S113" s="101">
        <f>S108+S110</f>
        <v>233610</v>
      </c>
      <c r="T113" s="101">
        <f>T108+T110</f>
        <v>224000</v>
      </c>
      <c r="U113" s="606">
        <f t="shared" ref="U113:AV113" si="49">SUM(U108:U110)</f>
        <v>225812</v>
      </c>
      <c r="V113" s="606">
        <f t="shared" si="49"/>
        <v>228599</v>
      </c>
      <c r="W113" s="606">
        <f t="shared" si="49"/>
        <v>210745</v>
      </c>
      <c r="X113" s="939">
        <f t="shared" si="49"/>
        <v>233537</v>
      </c>
      <c r="Y113" s="829">
        <f t="shared" si="49"/>
        <v>238366</v>
      </c>
      <c r="Z113" s="148">
        <f t="shared" si="49"/>
        <v>233289</v>
      </c>
      <c r="AA113" s="148">
        <f t="shared" si="49"/>
        <v>255039</v>
      </c>
      <c r="AB113" s="148">
        <f t="shared" si="49"/>
        <v>244980</v>
      </c>
      <c r="AC113" s="606">
        <f t="shared" si="49"/>
        <v>233196</v>
      </c>
      <c r="AD113" s="606">
        <f t="shared" si="49"/>
        <v>243022</v>
      </c>
      <c r="AE113" s="606">
        <f t="shared" si="49"/>
        <v>240029</v>
      </c>
      <c r="AF113" s="606">
        <f t="shared" si="49"/>
        <v>236345</v>
      </c>
      <c r="AG113" s="606">
        <f t="shared" si="49"/>
        <v>232415</v>
      </c>
      <c r="AH113" s="606">
        <f t="shared" si="49"/>
        <v>232568</v>
      </c>
      <c r="AI113" s="606">
        <f t="shared" si="49"/>
        <v>240707</v>
      </c>
      <c r="AJ113" s="939">
        <f t="shared" si="49"/>
        <v>242760</v>
      </c>
      <c r="AK113" s="829">
        <f t="shared" si="49"/>
        <v>242814</v>
      </c>
      <c r="AL113" s="148">
        <f t="shared" si="49"/>
        <v>230143</v>
      </c>
      <c r="AM113" s="148">
        <f t="shared" si="49"/>
        <v>252716</v>
      </c>
      <c r="AN113" s="148">
        <f t="shared" si="49"/>
        <v>245766</v>
      </c>
      <c r="AO113" s="148">
        <f t="shared" si="49"/>
        <v>246450</v>
      </c>
      <c r="AP113" s="148">
        <f t="shared" si="49"/>
        <v>246428</v>
      </c>
      <c r="AQ113" s="148">
        <f t="shared" si="49"/>
        <v>233960</v>
      </c>
      <c r="AR113" s="148">
        <f t="shared" si="49"/>
        <v>243655</v>
      </c>
      <c r="AS113" s="148">
        <f t="shared" si="49"/>
        <v>234024</v>
      </c>
      <c r="AT113" s="148">
        <f t="shared" si="49"/>
        <v>236706</v>
      </c>
      <c r="AU113" s="148">
        <f t="shared" si="49"/>
        <v>227241</v>
      </c>
      <c r="AV113" s="148">
        <f t="shared" si="49"/>
        <v>238583</v>
      </c>
      <c r="AW113" s="612">
        <v>248439</v>
      </c>
      <c r="AX113" s="281">
        <v>234865</v>
      </c>
      <c r="AY113" s="281">
        <v>256536</v>
      </c>
      <c r="AZ113" s="281">
        <v>238766</v>
      </c>
      <c r="BA113" s="281">
        <v>261156</v>
      </c>
      <c r="BB113" s="281">
        <v>253814</v>
      </c>
      <c r="BC113" s="281">
        <v>236810</v>
      </c>
      <c r="BD113" s="281">
        <v>237540</v>
      </c>
      <c r="BE113" s="281">
        <v>224713</v>
      </c>
      <c r="BF113" s="281">
        <v>237323</v>
      </c>
      <c r="BG113" s="281">
        <v>238474</v>
      </c>
      <c r="BH113" s="609">
        <v>231800</v>
      </c>
      <c r="BI113" s="610">
        <v>250141</v>
      </c>
      <c r="BJ113" s="281">
        <v>242644</v>
      </c>
      <c r="BK113" s="281">
        <v>247467</v>
      </c>
      <c r="BL113" s="281">
        <v>259109</v>
      </c>
      <c r="BM113" s="281">
        <v>218486</v>
      </c>
      <c r="BN113" s="281">
        <v>217690</v>
      </c>
      <c r="BO113" s="281">
        <v>224225</v>
      </c>
      <c r="BP113" s="281">
        <v>224007</v>
      </c>
      <c r="BQ113" s="281">
        <v>212658</v>
      </c>
      <c r="BR113" s="216">
        <v>225942</v>
      </c>
      <c r="BS113" s="216"/>
      <c r="BT113" s="216"/>
      <c r="BU113" s="144">
        <f t="shared" si="48"/>
        <v>-1067</v>
      </c>
      <c r="BV113" s="27">
        <f t="shared" si="48"/>
        <v>-1690</v>
      </c>
      <c r="BW113" s="27">
        <f t="shared" si="48"/>
        <v>-5526</v>
      </c>
      <c r="BX113" s="27">
        <f t="shared" si="48"/>
        <v>15707</v>
      </c>
      <c r="BY113" s="27">
        <f t="shared" si="48"/>
        <v>-1210</v>
      </c>
      <c r="BZ113" s="27">
        <f t="shared" si="48"/>
        <v>-375</v>
      </c>
      <c r="CA113" s="27">
        <f t="shared" si="48"/>
        <v>7702</v>
      </c>
      <c r="CB113" s="27">
        <f t="shared" si="48"/>
        <v>-3716</v>
      </c>
      <c r="CC113" s="27">
        <f t="shared" si="48"/>
        <v>-8067</v>
      </c>
      <c r="CD113" s="46">
        <f t="shared" si="48"/>
        <v>-1963</v>
      </c>
    </row>
    <row r="114" spans="1:82" x14ac:dyDescent="0.25">
      <c r="A114" s="4">
        <v>16</v>
      </c>
      <c r="B114" s="83" t="s">
        <v>49</v>
      </c>
      <c r="C114" s="102"/>
      <c r="D114" s="103"/>
      <c r="E114" s="103"/>
      <c r="F114" s="104"/>
      <c r="G114" s="103"/>
      <c r="H114" s="103"/>
      <c r="I114" s="103"/>
      <c r="J114" s="103"/>
      <c r="K114" s="103"/>
      <c r="L114" s="103"/>
      <c r="M114" s="103"/>
      <c r="N114" s="133"/>
      <c r="O114" s="136"/>
      <c r="P114" s="137"/>
      <c r="Q114" s="137"/>
      <c r="R114" s="137"/>
      <c r="S114" s="137"/>
      <c r="T114" s="137"/>
      <c r="U114" s="759"/>
      <c r="V114" s="760"/>
      <c r="W114" s="760"/>
      <c r="X114" s="761"/>
      <c r="Y114" s="877"/>
      <c r="Z114" s="619"/>
      <c r="AA114" s="619"/>
      <c r="AB114" s="137"/>
      <c r="AC114" s="759"/>
      <c r="AD114" s="760"/>
      <c r="AE114" s="760"/>
      <c r="AF114" s="760"/>
      <c r="AG114" s="760"/>
      <c r="AH114" s="760"/>
      <c r="AI114" s="760"/>
      <c r="AJ114" s="761"/>
      <c r="AK114" s="760"/>
      <c r="AL114" s="760"/>
      <c r="AM114" s="760"/>
      <c r="AN114" s="760"/>
      <c r="AO114" s="760"/>
      <c r="AP114" s="760"/>
      <c r="AQ114" s="760"/>
      <c r="AR114" s="760"/>
      <c r="AS114" s="760"/>
      <c r="AT114" s="760"/>
      <c r="AU114" s="760"/>
      <c r="AV114" s="760"/>
      <c r="AW114" s="764"/>
      <c r="AX114" s="763"/>
      <c r="AY114" s="763"/>
      <c r="AZ114" s="763"/>
      <c r="BA114" s="763"/>
      <c r="BB114" s="763"/>
      <c r="BC114" s="763"/>
      <c r="BD114" s="763"/>
      <c r="BE114" s="763"/>
      <c r="BF114" s="763"/>
      <c r="BG114" s="763"/>
      <c r="BH114" s="20"/>
      <c r="BI114" s="764"/>
      <c r="BJ114" s="763"/>
      <c r="BK114" s="763"/>
      <c r="BL114" s="763"/>
      <c r="BM114" s="763"/>
      <c r="BN114" s="763"/>
      <c r="BO114" s="763"/>
      <c r="BP114" s="763"/>
      <c r="BQ114" s="763"/>
      <c r="BR114" s="255"/>
      <c r="BS114" s="255"/>
      <c r="BT114" s="255"/>
      <c r="BU114" s="170"/>
      <c r="BV114" s="44"/>
      <c r="BW114" s="45"/>
      <c r="BX114" s="45"/>
      <c r="BY114" s="45"/>
      <c r="BZ114" s="45"/>
      <c r="CA114" s="45"/>
      <c r="CB114" s="45"/>
      <c r="CC114" s="45"/>
      <c r="CD114" s="171"/>
    </row>
    <row r="115" spans="1:82" x14ac:dyDescent="0.25">
      <c r="A115" s="4"/>
      <c r="B115" s="61" t="s">
        <v>41</v>
      </c>
      <c r="C115" s="105">
        <v>-2427740.6499999985</v>
      </c>
      <c r="D115" s="89">
        <v>-13935332.839999985</v>
      </c>
      <c r="E115" s="89">
        <v>-14017908.200000007</v>
      </c>
      <c r="F115" s="89">
        <v>-9279582.8399999999</v>
      </c>
      <c r="G115" s="89">
        <v>-9106643.6499999966</v>
      </c>
      <c r="H115" s="89">
        <v>-5638599.6100000031</v>
      </c>
      <c r="I115" s="89">
        <v>-3848050.1699999981</v>
      </c>
      <c r="J115" s="89">
        <v>-3623395.6700000018</v>
      </c>
      <c r="K115" s="89">
        <v>6664523.6899999976</v>
      </c>
      <c r="L115" s="89">
        <v>11882732.150000002</v>
      </c>
      <c r="M115" s="89">
        <v>3864470.6399999857</v>
      </c>
      <c r="N115" s="134">
        <v>3178180.5900000036</v>
      </c>
      <c r="O115" s="138">
        <v>-6590364</v>
      </c>
      <c r="P115" s="89">
        <v>-6515322.7000000002</v>
      </c>
      <c r="Q115" s="89">
        <f t="shared" ref="Q115:V115" si="50">Q94-Q101</f>
        <v>-9246534.2699999996</v>
      </c>
      <c r="R115" s="89">
        <f t="shared" si="50"/>
        <v>-12362757.51</v>
      </c>
      <c r="S115" s="89">
        <f t="shared" si="50"/>
        <v>-7227461.9199999999</v>
      </c>
      <c r="T115" s="89">
        <f t="shared" si="50"/>
        <v>-4505622.0299999993</v>
      </c>
      <c r="U115" s="93">
        <f t="shared" si="50"/>
        <v>-3287989.2800000003</v>
      </c>
      <c r="V115" s="93">
        <f t="shared" si="50"/>
        <v>-2675865.71</v>
      </c>
      <c r="W115" s="93">
        <f t="shared" ref="W115:AE115" si="51">W94-W101</f>
        <v>5234054.5499999989</v>
      </c>
      <c r="X115" s="727">
        <f t="shared" si="51"/>
        <v>13523545.469999999</v>
      </c>
      <c r="Y115" s="725">
        <f t="shared" si="51"/>
        <v>10972104.07</v>
      </c>
      <c r="Z115" s="93">
        <f t="shared" si="51"/>
        <v>11576950.519999996</v>
      </c>
      <c r="AA115" s="93">
        <f t="shared" si="51"/>
        <v>-11606321</v>
      </c>
      <c r="AB115" s="93">
        <f t="shared" si="51"/>
        <v>-13068299.5</v>
      </c>
      <c r="AC115" s="93">
        <f t="shared" si="51"/>
        <v>-10520991.789999999</v>
      </c>
      <c r="AD115" s="93">
        <f t="shared" si="51"/>
        <v>-11932173.52</v>
      </c>
      <c r="AE115" s="93">
        <f t="shared" si="51"/>
        <v>-8860764.0500000007</v>
      </c>
      <c r="AF115" s="93">
        <f t="shared" ref="AF115:AG115" si="52">AF94-AF101</f>
        <v>-7181800.6800000006</v>
      </c>
      <c r="AG115" s="93">
        <f t="shared" si="52"/>
        <v>-5701242.6100000013</v>
      </c>
      <c r="AH115" s="93">
        <f t="shared" ref="AH115:AI115" si="53">AH94-AH101</f>
        <v>-4463279.1999999993</v>
      </c>
      <c r="AI115" s="93">
        <f t="shared" si="53"/>
        <v>1065245.3699999973</v>
      </c>
      <c r="AJ115" s="727">
        <f t="shared" ref="AJ115:AK115" si="54">AJ94-AJ101</f>
        <v>10312073.700000003</v>
      </c>
      <c r="AK115" s="93">
        <f t="shared" si="54"/>
        <v>8272137.5599999949</v>
      </c>
      <c r="AL115" s="93">
        <f t="shared" ref="AL115:AM115" si="55">AL94-AL101</f>
        <v>15286261.550000004</v>
      </c>
      <c r="AM115" s="93">
        <f t="shared" si="55"/>
        <v>-11446011.809999995</v>
      </c>
      <c r="AN115" s="93">
        <f t="shared" ref="AN115:AO115" si="56">AN94-AN101</f>
        <v>-11596460.600000001</v>
      </c>
      <c r="AO115" s="93">
        <f t="shared" si="56"/>
        <v>-13108003.310000002</v>
      </c>
      <c r="AP115" s="93">
        <f t="shared" ref="AP115:AQ115" si="57">AP94-AP101</f>
        <v>-15530673.709999999</v>
      </c>
      <c r="AQ115" s="93">
        <f t="shared" si="57"/>
        <v>-10659157.75</v>
      </c>
      <c r="AR115" s="93">
        <f t="shared" ref="AR115:AS115" si="58">AR94-AR101</f>
        <v>-9452606.8399999999</v>
      </c>
      <c r="AS115" s="93">
        <f t="shared" si="58"/>
        <v>-5363667.2699999996</v>
      </c>
      <c r="AT115" s="93">
        <f t="shared" ref="AT115:AU115" si="59">AT94-AT101</f>
        <v>-2575543.9399999995</v>
      </c>
      <c r="AU115" s="93">
        <f t="shared" si="59"/>
        <v>2528201.7100000009</v>
      </c>
      <c r="AV115" s="93">
        <f t="shared" ref="AV115:AW115" si="60">AV94-AV101</f>
        <v>17285568.119999997</v>
      </c>
      <c r="AW115" s="696">
        <f t="shared" si="60"/>
        <v>12415285.479999982</v>
      </c>
      <c r="AX115" s="692">
        <f t="shared" ref="AX115:AY115" si="61">AX94-AX101</f>
        <v>2527849.9100000039</v>
      </c>
      <c r="AY115" s="692">
        <f t="shared" si="61"/>
        <v>-8622376.8000000045</v>
      </c>
      <c r="AZ115" s="692">
        <f t="shared" ref="AZ115:BA115" si="62">AZ94-AZ101</f>
        <v>-11224082.260000005</v>
      </c>
      <c r="BA115" s="692">
        <f t="shared" si="62"/>
        <v>-24567381.609999996</v>
      </c>
      <c r="BB115" s="692">
        <f t="shared" ref="BB115:BC115" si="63">BB94-BB101</f>
        <v>-15274280.460000001</v>
      </c>
      <c r="BC115" s="692">
        <f t="shared" si="63"/>
        <v>-9095812.7300000004</v>
      </c>
      <c r="BD115" s="692">
        <f t="shared" ref="BD115:BE115" si="64">BD94-BD101</f>
        <v>-7186386.1800000006</v>
      </c>
      <c r="BE115" s="692">
        <f t="shared" si="64"/>
        <v>-4250853.950000002</v>
      </c>
      <c r="BF115" s="692">
        <f t="shared" ref="BF115:BG115" si="65">BF94-BF101</f>
        <v>-3525462.4799999986</v>
      </c>
      <c r="BG115" s="692">
        <f t="shared" si="65"/>
        <v>5077457.5100000016</v>
      </c>
      <c r="BH115" s="693">
        <f t="shared" ref="BH115:BI115" si="66">BH94-BH101</f>
        <v>17272710.050000004</v>
      </c>
      <c r="BI115" s="694">
        <f t="shared" si="66"/>
        <v>6017469.0500000045</v>
      </c>
      <c r="BJ115" s="692">
        <f t="shared" ref="BJ115:BK115" si="67">BJ94-BJ101</f>
        <v>6011853.1899999976</v>
      </c>
      <c r="BK115" s="692">
        <f t="shared" si="67"/>
        <v>-6833416.3500000015</v>
      </c>
      <c r="BL115" s="692">
        <v>-14216463.789999999</v>
      </c>
      <c r="BM115" s="692">
        <f t="shared" ref="BM115" si="68">BM94-BM101</f>
        <v>-11288709.440000001</v>
      </c>
      <c r="BN115" s="692">
        <v>-8578099.6600000001</v>
      </c>
      <c r="BO115" s="692">
        <v>-5567771.04</v>
      </c>
      <c r="BP115" s="692">
        <v>-3256015.97</v>
      </c>
      <c r="BQ115" s="692">
        <v>-1940695.02</v>
      </c>
      <c r="BR115" s="224">
        <v>-1172954.3700000001</v>
      </c>
      <c r="BS115" s="224"/>
      <c r="BT115" s="224"/>
      <c r="BU115" s="127">
        <f t="shared" ref="BU115:CD120" si="69">O115-C115</f>
        <v>-4162623.3500000015</v>
      </c>
      <c r="BV115" s="35">
        <f t="shared" si="69"/>
        <v>7420010.1399999848</v>
      </c>
      <c r="BW115" s="35">
        <f t="shared" si="69"/>
        <v>4771373.9300000072</v>
      </c>
      <c r="BX115" s="35">
        <f t="shared" si="69"/>
        <v>-3083174.67</v>
      </c>
      <c r="BY115" s="35">
        <f t="shared" si="69"/>
        <v>1879181.7299999967</v>
      </c>
      <c r="BZ115" s="35">
        <f t="shared" si="69"/>
        <v>1132977.5800000038</v>
      </c>
      <c r="CA115" s="35">
        <f t="shared" si="69"/>
        <v>560060.8899999978</v>
      </c>
      <c r="CB115" s="35">
        <f t="shared" si="69"/>
        <v>947529.96000000183</v>
      </c>
      <c r="CC115" s="35">
        <f t="shared" si="69"/>
        <v>-1430469.1399999987</v>
      </c>
      <c r="CD115" s="48">
        <f t="shared" si="69"/>
        <v>1640813.3199999966</v>
      </c>
    </row>
    <row r="116" spans="1:82" x14ac:dyDescent="0.25">
      <c r="A116" s="4"/>
      <c r="B116" s="61" t="s">
        <v>42</v>
      </c>
      <c r="C116" s="105">
        <v>3835849.71</v>
      </c>
      <c r="D116" s="89">
        <v>2481419.1800000002</v>
      </c>
      <c r="E116" s="89">
        <v>1406956.42</v>
      </c>
      <c r="F116" s="89">
        <v>796904.79</v>
      </c>
      <c r="G116" s="89">
        <v>552414.59</v>
      </c>
      <c r="H116" s="89">
        <v>457802.96</v>
      </c>
      <c r="I116" s="89">
        <v>481662.41</v>
      </c>
      <c r="J116" s="89">
        <v>634996.85000000009</v>
      </c>
      <c r="K116" s="89">
        <v>1596974.62</v>
      </c>
      <c r="L116" s="89">
        <v>3469394.0900000003</v>
      </c>
      <c r="M116" s="89">
        <v>3757380.66</v>
      </c>
      <c r="N116" s="134">
        <v>3882371.0100000002</v>
      </c>
      <c r="O116" s="138">
        <v>3256459.9899999998</v>
      </c>
      <c r="P116" s="89">
        <v>2718052.9899999998</v>
      </c>
      <c r="Q116" s="89">
        <f t="shared" ref="Q116:R120" si="70">Q95-Q102</f>
        <v>2005101.99</v>
      </c>
      <c r="R116" s="89">
        <f t="shared" si="70"/>
        <v>817863.76</v>
      </c>
      <c r="S116" s="89">
        <f t="shared" ref="S116:V120" si="71">S95-S102</f>
        <v>543878.47</v>
      </c>
      <c r="T116" s="89">
        <f t="shared" si="71"/>
        <v>507358.35</v>
      </c>
      <c r="U116" s="93">
        <f t="shared" si="71"/>
        <v>514881.67000000004</v>
      </c>
      <c r="V116" s="940">
        <f t="shared" si="71"/>
        <v>679127.25</v>
      </c>
      <c r="W116" s="940">
        <f t="shared" ref="W116:AE116" si="72">W95-W102</f>
        <v>1371103.8399999999</v>
      </c>
      <c r="X116" s="941">
        <f t="shared" si="72"/>
        <v>3395548.8400000003</v>
      </c>
      <c r="Y116" s="725">
        <f t="shared" si="72"/>
        <v>4727667.8499999996</v>
      </c>
      <c r="Z116" s="93">
        <f t="shared" si="72"/>
        <v>5240194.99</v>
      </c>
      <c r="AA116" s="93">
        <f t="shared" si="72"/>
        <v>4537764</v>
      </c>
      <c r="AB116" s="93">
        <f t="shared" si="72"/>
        <v>3043243.33</v>
      </c>
      <c r="AC116" s="93">
        <f t="shared" si="72"/>
        <v>1941427.59</v>
      </c>
      <c r="AD116" s="93">
        <f t="shared" si="72"/>
        <v>931645.93</v>
      </c>
      <c r="AE116" s="93">
        <f t="shared" si="72"/>
        <v>718775.22</v>
      </c>
      <c r="AF116" s="93">
        <f t="shared" ref="AF116:AG116" si="73">AF95-AF102</f>
        <v>679604.6399999999</v>
      </c>
      <c r="AG116" s="93">
        <f t="shared" si="73"/>
        <v>708139.05</v>
      </c>
      <c r="AH116" s="93">
        <f t="shared" ref="AH116:AI116" si="74">AH95-AH102</f>
        <v>781986.11</v>
      </c>
      <c r="AI116" s="93">
        <f t="shared" si="74"/>
        <v>1974854.92</v>
      </c>
      <c r="AJ116" s="727">
        <f t="shared" ref="AJ116:AK116" si="75">AJ95-AJ102</f>
        <v>4116047.06</v>
      </c>
      <c r="AK116" s="93">
        <f t="shared" si="75"/>
        <v>5114213.7799999993</v>
      </c>
      <c r="AL116" s="93">
        <f t="shared" ref="AL116:AM116" si="76">AL95-AL102</f>
        <v>6424128.7499999991</v>
      </c>
      <c r="AM116" s="93">
        <f t="shared" si="76"/>
        <v>5119973.8199999994</v>
      </c>
      <c r="AN116" s="93">
        <f t="shared" ref="AN116:AO116" si="77">AN95-AN102</f>
        <v>3567068.93</v>
      </c>
      <c r="AO116" s="93">
        <f t="shared" si="77"/>
        <v>2411275.08</v>
      </c>
      <c r="AP116" s="93">
        <f t="shared" ref="AP116:AQ116" si="78">AP95-AP102</f>
        <v>1204605.23</v>
      </c>
      <c r="AQ116" s="93">
        <f t="shared" si="78"/>
        <v>986058.71000000008</v>
      </c>
      <c r="AR116" s="93">
        <f t="shared" ref="AR116:AS116" si="79">AR95-AR102</f>
        <v>847346.44000000006</v>
      </c>
      <c r="AS116" s="93">
        <f t="shared" si="79"/>
        <v>892569.52</v>
      </c>
      <c r="AT116" s="93">
        <f t="shared" ref="AT116:AU116" si="80">AT95-AT102</f>
        <v>1438248.8</v>
      </c>
      <c r="AU116" s="93">
        <f t="shared" si="80"/>
        <v>2199150.7799999998</v>
      </c>
      <c r="AV116" s="93">
        <f t="shared" ref="AV116:AW116" si="81">AV95-AV102</f>
        <v>5232676.6000000006</v>
      </c>
      <c r="AW116" s="696">
        <f t="shared" si="81"/>
        <v>7074915.4999999991</v>
      </c>
      <c r="AX116" s="692">
        <f t="shared" ref="AX116:AY116" si="82">AX95-AX102</f>
        <v>6182450.5200000005</v>
      </c>
      <c r="AY116" s="692">
        <f t="shared" si="82"/>
        <v>5551378.7799999993</v>
      </c>
      <c r="AZ116" s="692">
        <f t="shared" ref="AZ116:BA116" si="83">AZ95-AZ102</f>
        <v>4012067.9499999997</v>
      </c>
      <c r="BA116" s="692">
        <f t="shared" si="83"/>
        <v>2168895.36</v>
      </c>
      <c r="BB116" s="692">
        <f t="shared" ref="BB116:BC116" si="84">BB95-BB102</f>
        <v>1151391.99</v>
      </c>
      <c r="BC116" s="692">
        <f t="shared" si="84"/>
        <v>871730.59000000008</v>
      </c>
      <c r="BD116" s="692">
        <f t="shared" ref="BD116:BE116" si="85">BD95-BD102</f>
        <v>771761.05999999994</v>
      </c>
      <c r="BE116" s="692">
        <f t="shared" si="85"/>
        <v>767390.93</v>
      </c>
      <c r="BF116" s="692">
        <f t="shared" ref="BF116:BG116" si="86">BF95-BF102</f>
        <v>979801.5</v>
      </c>
      <c r="BG116" s="692">
        <f t="shared" si="86"/>
        <v>2210747.69</v>
      </c>
      <c r="BH116" s="693">
        <f t="shared" ref="BH116:BI116" si="87">BH95-BH102</f>
        <v>5184058.62</v>
      </c>
      <c r="BI116" s="694">
        <f t="shared" si="87"/>
        <v>5911336.2400000002</v>
      </c>
      <c r="BJ116" s="692">
        <f t="shared" ref="BJ116:BK116" si="88">BJ95-BJ102</f>
        <v>6647927.0800000001</v>
      </c>
      <c r="BK116" s="692">
        <f t="shared" si="88"/>
        <v>5596880.3400000008</v>
      </c>
      <c r="BL116" s="692">
        <v>4722046.54</v>
      </c>
      <c r="BM116" s="692">
        <f t="shared" ref="BM116" si="89">BM95-BM102</f>
        <v>2586682.2300000004</v>
      </c>
      <c r="BN116" s="692">
        <v>-112870.88</v>
      </c>
      <c r="BO116" s="692">
        <v>-661890.05000000005</v>
      </c>
      <c r="BP116" s="692">
        <v>-2739929.71</v>
      </c>
      <c r="BQ116" s="692">
        <v>66325.67</v>
      </c>
      <c r="BR116" s="224">
        <v>-89135.06</v>
      </c>
      <c r="BS116" s="224"/>
      <c r="BT116" s="224"/>
      <c r="BU116" s="127">
        <f t="shared" si="69"/>
        <v>-579389.7200000002</v>
      </c>
      <c r="BV116" s="35">
        <f t="shared" si="69"/>
        <v>236633.80999999959</v>
      </c>
      <c r="BW116" s="35">
        <f t="shared" si="69"/>
        <v>598145.57000000007</v>
      </c>
      <c r="BX116" s="35">
        <f t="shared" si="69"/>
        <v>20958.969999999972</v>
      </c>
      <c r="BY116" s="35">
        <f t="shared" si="69"/>
        <v>-8536.1199999999953</v>
      </c>
      <c r="BZ116" s="35">
        <f t="shared" si="69"/>
        <v>49555.389999999956</v>
      </c>
      <c r="CA116" s="35">
        <f t="shared" si="69"/>
        <v>33219.260000000068</v>
      </c>
      <c r="CB116" s="35">
        <f t="shared" si="69"/>
        <v>44130.399999999907</v>
      </c>
      <c r="CC116" s="35">
        <f t="shared" si="69"/>
        <v>-225870.78000000026</v>
      </c>
      <c r="CD116" s="48">
        <f t="shared" si="69"/>
        <v>-73845.25</v>
      </c>
    </row>
    <row r="117" spans="1:82" x14ac:dyDescent="0.25">
      <c r="A117" s="4"/>
      <c r="B117" s="61" t="s">
        <v>43</v>
      </c>
      <c r="C117" s="105">
        <v>-17647707.809999995</v>
      </c>
      <c r="D117" s="89">
        <v>-18230193.889999997</v>
      </c>
      <c r="E117" s="89">
        <v>-13757293.280000001</v>
      </c>
      <c r="F117" s="89">
        <v>-7072333.2100000009</v>
      </c>
      <c r="G117" s="89">
        <v>-4735031.370000001</v>
      </c>
      <c r="H117" s="89">
        <v>-3600031.09</v>
      </c>
      <c r="I117" s="89">
        <v>-2958061.1799999988</v>
      </c>
      <c r="J117" s="89">
        <v>-2910715.080000001</v>
      </c>
      <c r="K117" s="89">
        <v>-1134897.7600000007</v>
      </c>
      <c r="L117" s="89">
        <v>-6308158.9300000034</v>
      </c>
      <c r="M117" s="89">
        <v>-15243190.720000003</v>
      </c>
      <c r="N117" s="134">
        <v>-15789269.610000003</v>
      </c>
      <c r="O117" s="138">
        <v>-16152594.980000002</v>
      </c>
      <c r="P117" s="89">
        <v>-14836824.76</v>
      </c>
      <c r="Q117" s="89">
        <f t="shared" si="70"/>
        <v>-12746267.15</v>
      </c>
      <c r="R117" s="89">
        <f t="shared" si="70"/>
        <v>-10038307.130000001</v>
      </c>
      <c r="S117" s="89">
        <f t="shared" si="71"/>
        <v>-5318321.05</v>
      </c>
      <c r="T117" s="89">
        <f t="shared" si="71"/>
        <v>-3445902.29</v>
      </c>
      <c r="U117" s="93">
        <f t="shared" si="71"/>
        <v>-3599578.98</v>
      </c>
      <c r="V117" s="93">
        <f t="shared" si="71"/>
        <v>-3407918.7800000003</v>
      </c>
      <c r="W117" s="93">
        <f t="shared" ref="W117:AE117" si="90">W96-W103</f>
        <v>-2324896.2200000002</v>
      </c>
      <c r="X117" s="727">
        <f t="shared" si="90"/>
        <v>-4723970.7300000004</v>
      </c>
      <c r="Y117" s="725">
        <f t="shared" si="90"/>
        <v>-10585804.680000002</v>
      </c>
      <c r="Z117" s="93">
        <f t="shared" si="90"/>
        <v>-15673653.970000001</v>
      </c>
      <c r="AA117" s="93">
        <f t="shared" si="90"/>
        <v>-25283780</v>
      </c>
      <c r="AB117" s="93">
        <f t="shared" si="90"/>
        <v>-20489734.300000001</v>
      </c>
      <c r="AC117" s="93">
        <f t="shared" si="90"/>
        <v>-19606576.600000001</v>
      </c>
      <c r="AD117" s="93">
        <f t="shared" si="90"/>
        <v>-12549767.789999999</v>
      </c>
      <c r="AE117" s="93">
        <f t="shared" si="90"/>
        <v>-5382303.0999999996</v>
      </c>
      <c r="AF117" s="93">
        <f t="shared" ref="AF117:AG117" si="91">AF96-AF103</f>
        <v>-4510593.1900000004</v>
      </c>
      <c r="AG117" s="93">
        <f t="shared" si="91"/>
        <v>-3593265.35</v>
      </c>
      <c r="AH117" s="93">
        <f t="shared" ref="AH117:AI117" si="92">AH96-AH103</f>
        <v>-4470866.4600000009</v>
      </c>
      <c r="AI117" s="93">
        <f t="shared" si="92"/>
        <v>-2595436.42</v>
      </c>
      <c r="AJ117" s="727">
        <f t="shared" ref="AJ117:AK117" si="93">AJ96-AJ103</f>
        <v>-8593927.8900000025</v>
      </c>
      <c r="AK117" s="93">
        <f t="shared" si="93"/>
        <v>-8680020.5800000001</v>
      </c>
      <c r="AL117" s="93">
        <f t="shared" ref="AL117:AM117" si="94">AL96-AL103</f>
        <v>-16679857.49</v>
      </c>
      <c r="AM117" s="93">
        <f t="shared" si="94"/>
        <v>-29383088.520000003</v>
      </c>
      <c r="AN117" s="93">
        <f t="shared" ref="AN117:AO117" si="95">AN96-AN103</f>
        <v>-24573999.509999998</v>
      </c>
      <c r="AO117" s="93">
        <f t="shared" si="95"/>
        <v>-17741492.800000001</v>
      </c>
      <c r="AP117" s="93">
        <f t="shared" ref="AP117:AQ117" si="96">AP96-AP103</f>
        <v>-13693537.569999998</v>
      </c>
      <c r="AQ117" s="93">
        <f t="shared" si="96"/>
        <v>-5933653.0700000003</v>
      </c>
      <c r="AR117" s="93">
        <f t="shared" ref="AR117:AS117" si="97">AR96-AR103</f>
        <v>-6469743.4900000002</v>
      </c>
      <c r="AS117" s="93">
        <f t="shared" si="97"/>
        <v>-4476282.13</v>
      </c>
      <c r="AT117" s="93">
        <f t="shared" ref="AT117:AU117" si="98">AT96-AT103</f>
        <v>-4521309.18</v>
      </c>
      <c r="AU117" s="93">
        <f t="shared" si="98"/>
        <v>-6015586.830000001</v>
      </c>
      <c r="AV117" s="93">
        <f t="shared" ref="AV117:AW117" si="99">AV96-AV103</f>
        <v>-11082051.259999998</v>
      </c>
      <c r="AW117" s="696">
        <f t="shared" si="99"/>
        <v>-20782919.049999997</v>
      </c>
      <c r="AX117" s="692">
        <f t="shared" ref="AX117:AY117" si="100">AX96-AX103</f>
        <v>-24717092.359999999</v>
      </c>
      <c r="AY117" s="692">
        <f t="shared" si="100"/>
        <v>-31194305.530000001</v>
      </c>
      <c r="AZ117" s="692">
        <f t="shared" ref="AZ117:BA117" si="101">AZ96-AZ103</f>
        <v>-23134376.009999998</v>
      </c>
      <c r="BA117" s="692">
        <f t="shared" si="101"/>
        <v>-21440185.200000003</v>
      </c>
      <c r="BB117" s="692">
        <f t="shared" ref="BB117:BC117" si="102">BB96-BB103</f>
        <v>-11286304.310000001</v>
      </c>
      <c r="BC117" s="692">
        <f t="shared" si="102"/>
        <v>-8740088.4100000001</v>
      </c>
      <c r="BD117" s="692">
        <f t="shared" ref="BD117:BE117" si="103">BD96-BD103</f>
        <v>-6136751.0099999998</v>
      </c>
      <c r="BE117" s="692">
        <f t="shared" si="103"/>
        <v>-4095996.62</v>
      </c>
      <c r="BF117" s="692">
        <f t="shared" ref="BF117:BG117" si="104">BF96-BF103</f>
        <v>-7700937.0099999988</v>
      </c>
      <c r="BG117" s="692">
        <f t="shared" si="104"/>
        <v>-3424892.24</v>
      </c>
      <c r="BH117" s="693">
        <f t="shared" ref="BH117:BI117" si="105">BH96-BH103</f>
        <v>-7139975.910000002</v>
      </c>
      <c r="BI117" s="694">
        <f t="shared" si="105"/>
        <v>-25162055.600000001</v>
      </c>
      <c r="BJ117" s="692">
        <f t="shared" ref="BJ117:BK117" si="106">BJ96-BJ103</f>
        <v>-20406288.310000002</v>
      </c>
      <c r="BK117" s="692">
        <f t="shared" si="106"/>
        <v>-25951730.079999998</v>
      </c>
      <c r="BL117" s="692">
        <v>-23442503.699999999</v>
      </c>
      <c r="BM117" s="692">
        <f t="shared" ref="BM117" si="107">BM96-BM103</f>
        <v>-16809876.650000002</v>
      </c>
      <c r="BN117" s="692">
        <v>-1650808.37</v>
      </c>
      <c r="BO117" s="692">
        <v>-828573.28</v>
      </c>
      <c r="BP117" s="692">
        <v>-591324.12</v>
      </c>
      <c r="BQ117" s="692">
        <v>-55660.78</v>
      </c>
      <c r="BR117" s="224">
        <v>-149093.53</v>
      </c>
      <c r="BS117" s="224"/>
      <c r="BT117" s="224"/>
      <c r="BU117" s="127">
        <f t="shared" si="69"/>
        <v>1495112.8299999926</v>
      </c>
      <c r="BV117" s="35">
        <f t="shared" si="69"/>
        <v>3393369.1299999971</v>
      </c>
      <c r="BW117" s="35">
        <f t="shared" si="69"/>
        <v>1011026.1300000008</v>
      </c>
      <c r="BX117" s="35">
        <f t="shared" si="69"/>
        <v>-2965973.92</v>
      </c>
      <c r="BY117" s="35">
        <f t="shared" si="69"/>
        <v>-583289.67999999877</v>
      </c>
      <c r="BZ117" s="35">
        <f t="shared" si="69"/>
        <v>154128.79999999981</v>
      </c>
      <c r="CA117" s="35">
        <f t="shared" si="69"/>
        <v>-641517.80000000121</v>
      </c>
      <c r="CB117" s="35">
        <f t="shared" si="69"/>
        <v>-497203.69999999925</v>
      </c>
      <c r="CC117" s="35">
        <f t="shared" si="69"/>
        <v>-1189998.4599999995</v>
      </c>
      <c r="CD117" s="48">
        <f t="shared" si="69"/>
        <v>1584188.200000003</v>
      </c>
    </row>
    <row r="118" spans="1:82" x14ac:dyDescent="0.25">
      <c r="A118" s="4"/>
      <c r="B118" s="61" t="s">
        <v>44</v>
      </c>
      <c r="C118" s="105">
        <v>9474982.2100000009</v>
      </c>
      <c r="D118" s="89">
        <v>6250502.7200000007</v>
      </c>
      <c r="E118" s="89">
        <v>3469151.12</v>
      </c>
      <c r="F118" s="89">
        <v>1987923.04</v>
      </c>
      <c r="G118" s="89">
        <v>1219155.0899999999</v>
      </c>
      <c r="H118" s="89">
        <v>1062656.3700000001</v>
      </c>
      <c r="I118" s="89">
        <v>1101201.5899999999</v>
      </c>
      <c r="J118" s="89">
        <v>1472994.73</v>
      </c>
      <c r="K118" s="89">
        <v>4861085.41</v>
      </c>
      <c r="L118" s="89">
        <v>9520207.1799999997</v>
      </c>
      <c r="M118" s="89">
        <v>10690539.780000001</v>
      </c>
      <c r="N118" s="134">
        <v>10179849.51</v>
      </c>
      <c r="O118" s="138">
        <v>8350610.5600000005</v>
      </c>
      <c r="P118" s="89">
        <v>6571026.5</v>
      </c>
      <c r="Q118" s="89">
        <f t="shared" si="70"/>
        <v>3816220.45</v>
      </c>
      <c r="R118" s="89">
        <f t="shared" si="70"/>
        <v>1530804.79</v>
      </c>
      <c r="S118" s="89">
        <f t="shared" si="71"/>
        <v>1127531.74</v>
      </c>
      <c r="T118" s="89">
        <f t="shared" si="71"/>
        <v>1043290.0800000001</v>
      </c>
      <c r="U118" s="93">
        <f t="shared" si="71"/>
        <v>1092680.25</v>
      </c>
      <c r="V118" s="93">
        <f t="shared" si="71"/>
        <v>1488845.0899999999</v>
      </c>
      <c r="W118" s="93">
        <f t="shared" ref="W118:AE118" si="108">W97-W104</f>
        <v>3881885.98</v>
      </c>
      <c r="X118" s="727">
        <f t="shared" si="108"/>
        <v>8840450.1099999994</v>
      </c>
      <c r="Y118" s="725">
        <f t="shared" si="108"/>
        <v>11871695.379999999</v>
      </c>
      <c r="Z118" s="93">
        <f t="shared" si="108"/>
        <v>12948824.319999998</v>
      </c>
      <c r="AA118" s="93">
        <f t="shared" si="108"/>
        <v>11263367</v>
      </c>
      <c r="AB118" s="93">
        <f t="shared" si="108"/>
        <v>6797667.0200000014</v>
      </c>
      <c r="AC118" s="93">
        <f t="shared" si="108"/>
        <v>4208333.6900000004</v>
      </c>
      <c r="AD118" s="93">
        <f t="shared" si="108"/>
        <v>1806339.9699999997</v>
      </c>
      <c r="AE118" s="93">
        <f t="shared" si="108"/>
        <v>1560608.85</v>
      </c>
      <c r="AF118" s="93">
        <f t="shared" ref="AF118:AG118" si="109">AF97-AF104</f>
        <v>1509772.91</v>
      </c>
      <c r="AG118" s="93">
        <f t="shared" si="109"/>
        <v>1600529.31</v>
      </c>
      <c r="AH118" s="93">
        <f t="shared" ref="AH118:AI118" si="110">AH97-AH104</f>
        <v>2118356.86</v>
      </c>
      <c r="AI118" s="93">
        <f t="shared" si="110"/>
        <v>5646312.1100000003</v>
      </c>
      <c r="AJ118" s="727">
        <f t="shared" ref="AJ118:AK118" si="111">AJ97-AJ104</f>
        <v>10546772.840000002</v>
      </c>
      <c r="AK118" s="93">
        <f t="shared" si="111"/>
        <v>13537454.25</v>
      </c>
      <c r="AL118" s="93">
        <f t="shared" ref="AL118:AM118" si="112">AL97-AL104</f>
        <v>15535680.74</v>
      </c>
      <c r="AM118" s="93">
        <f t="shared" si="112"/>
        <v>12375145.639999999</v>
      </c>
      <c r="AN118" s="93">
        <f t="shared" ref="AN118:AO118" si="113">AN97-AN104</f>
        <v>9063204.3300000001</v>
      </c>
      <c r="AO118" s="93">
        <f t="shared" si="113"/>
        <v>5612890.2500000009</v>
      </c>
      <c r="AP118" s="93">
        <f t="shared" ref="AP118:AQ118" si="114">AP97-AP104</f>
        <v>1716729.21</v>
      </c>
      <c r="AQ118" s="93">
        <f t="shared" si="114"/>
        <v>1426630.57</v>
      </c>
      <c r="AR118" s="93">
        <f t="shared" ref="AR118:AS118" si="115">AR97-AR104</f>
        <v>4505476.42</v>
      </c>
      <c r="AS118" s="93">
        <f t="shared" si="115"/>
        <v>2730017.88</v>
      </c>
      <c r="AT118" s="93">
        <f t="shared" ref="AT118:AU118" si="116">AT97-AT104</f>
        <v>4250176.92</v>
      </c>
      <c r="AU118" s="93">
        <f t="shared" si="116"/>
        <v>7736052.79</v>
      </c>
      <c r="AV118" s="93">
        <f t="shared" ref="AV118:AW118" si="117">AV97-AV104</f>
        <v>14087928.630000001</v>
      </c>
      <c r="AW118" s="696">
        <f t="shared" si="117"/>
        <v>18095348.379999995</v>
      </c>
      <c r="AX118" s="692">
        <f t="shared" ref="AX118:AY118" si="118">AX97-AX104</f>
        <v>15534529.279999999</v>
      </c>
      <c r="AY118" s="692">
        <f t="shared" si="118"/>
        <v>14355753.279999999</v>
      </c>
      <c r="AZ118" s="692">
        <f t="shared" ref="AZ118:BA118" si="119">AZ97-AZ104</f>
        <v>10082371.799999999</v>
      </c>
      <c r="BA118" s="692">
        <f t="shared" si="119"/>
        <v>5114894.2</v>
      </c>
      <c r="BB118" s="692">
        <f t="shared" ref="BB118:BC118" si="120">BB97-BB104</f>
        <v>2784170.39</v>
      </c>
      <c r="BC118" s="692">
        <f t="shared" si="120"/>
        <v>2146399.62</v>
      </c>
      <c r="BD118" s="692">
        <f t="shared" ref="BD118:BE118" si="121">BD97-BD104</f>
        <v>1863103.48</v>
      </c>
      <c r="BE118" s="692">
        <f t="shared" si="121"/>
        <v>2244157.1999999997</v>
      </c>
      <c r="BF118" s="692">
        <f t="shared" ref="BF118:BG118" si="122">BF97-BF104</f>
        <v>2795211.42</v>
      </c>
      <c r="BG118" s="692">
        <f t="shared" si="122"/>
        <v>6556950.7199999997</v>
      </c>
      <c r="BH118" s="693">
        <f t="shared" ref="BH118:BI118" si="123">BH97-BH104</f>
        <v>12533328.01</v>
      </c>
      <c r="BI118" s="694">
        <f t="shared" si="123"/>
        <v>14790990.399999999</v>
      </c>
      <c r="BJ118" s="692">
        <f t="shared" ref="BJ118:BK118" si="124">BJ97-BJ104</f>
        <v>15262132.439999999</v>
      </c>
      <c r="BK118" s="692">
        <f t="shared" si="124"/>
        <v>12833644.719999999</v>
      </c>
      <c r="BL118" s="692">
        <v>10406167.82</v>
      </c>
      <c r="BM118" s="692">
        <f t="shared" ref="BM118" si="125">BM97-BM104</f>
        <v>7800222.9600000009</v>
      </c>
      <c r="BN118" s="692">
        <v>-2307959.2799999998</v>
      </c>
      <c r="BO118" s="692">
        <v>-1204359.26</v>
      </c>
      <c r="BP118" s="692">
        <v>-444480.99</v>
      </c>
      <c r="BQ118" s="692">
        <v>-95388.65</v>
      </c>
      <c r="BR118" s="224">
        <v>617789.81999999995</v>
      </c>
      <c r="BS118" s="224"/>
      <c r="BT118" s="224"/>
      <c r="BU118" s="127">
        <f t="shared" si="69"/>
        <v>-1124371.6500000004</v>
      </c>
      <c r="BV118" s="35">
        <f t="shared" si="69"/>
        <v>320523.77999999933</v>
      </c>
      <c r="BW118" s="35">
        <f t="shared" si="69"/>
        <v>347069.33000000007</v>
      </c>
      <c r="BX118" s="35">
        <f t="shared" si="69"/>
        <v>-457118.25</v>
      </c>
      <c r="BY118" s="35">
        <f t="shared" si="69"/>
        <v>-91623.34999999986</v>
      </c>
      <c r="BZ118" s="35">
        <f t="shared" si="69"/>
        <v>-19366.290000000037</v>
      </c>
      <c r="CA118" s="35">
        <f t="shared" si="69"/>
        <v>-8521.339999999851</v>
      </c>
      <c r="CB118" s="35">
        <f t="shared" si="69"/>
        <v>15850.35999999987</v>
      </c>
      <c r="CC118" s="35">
        <f t="shared" si="69"/>
        <v>-979199.43000000017</v>
      </c>
      <c r="CD118" s="48">
        <f t="shared" si="69"/>
        <v>-679757.0700000003</v>
      </c>
    </row>
    <row r="119" spans="1:82" x14ac:dyDescent="0.25">
      <c r="A119" s="4"/>
      <c r="B119" s="61" t="s">
        <v>45</v>
      </c>
      <c r="C119" s="105">
        <v>4820660.8600000003</v>
      </c>
      <c r="D119" s="89">
        <v>5804687.5399999991</v>
      </c>
      <c r="E119" s="89">
        <v>4800871.0999999996</v>
      </c>
      <c r="F119" s="89">
        <v>2493334.1</v>
      </c>
      <c r="G119" s="89">
        <v>1346263.1600000001</v>
      </c>
      <c r="H119" s="89">
        <v>2055374.9899999998</v>
      </c>
      <c r="I119" s="89">
        <v>1718945.24</v>
      </c>
      <c r="J119" s="89">
        <v>1893009.61</v>
      </c>
      <c r="K119" s="89">
        <v>5750201.2700000005</v>
      </c>
      <c r="L119" s="89">
        <v>4430811.42</v>
      </c>
      <c r="M119" s="89">
        <v>10075968.57</v>
      </c>
      <c r="N119" s="134">
        <v>8421946.9800000004</v>
      </c>
      <c r="O119" s="138">
        <v>4795369.8</v>
      </c>
      <c r="P119" s="89">
        <v>6639903.1700000009</v>
      </c>
      <c r="Q119" s="89">
        <f t="shared" si="70"/>
        <v>5294733.4700000007</v>
      </c>
      <c r="R119" s="89">
        <f t="shared" si="70"/>
        <v>1384909.6700000002</v>
      </c>
      <c r="S119" s="89">
        <f t="shared" si="71"/>
        <v>1663024.5699999998</v>
      </c>
      <c r="T119" s="89">
        <f t="shared" si="71"/>
        <v>2275428.62</v>
      </c>
      <c r="U119" s="93">
        <f t="shared" si="71"/>
        <v>2220529.1500000004</v>
      </c>
      <c r="V119" s="93">
        <f t="shared" si="71"/>
        <v>2205324.42</v>
      </c>
      <c r="W119" s="93">
        <f t="shared" ref="W119:AE119" si="126">W98-W105</f>
        <v>2956862.6399999997</v>
      </c>
      <c r="X119" s="727">
        <f t="shared" si="126"/>
        <v>6545726.6600000001</v>
      </c>
      <c r="Y119" s="725">
        <f t="shared" si="126"/>
        <v>6720870.46</v>
      </c>
      <c r="Z119" s="93">
        <f t="shared" si="126"/>
        <v>13071587.629999999</v>
      </c>
      <c r="AA119" s="93">
        <f t="shared" si="126"/>
        <v>4622843</v>
      </c>
      <c r="AB119" s="93">
        <f t="shared" si="126"/>
        <v>6978983.1400000006</v>
      </c>
      <c r="AC119" s="93">
        <f t="shared" si="126"/>
        <v>5279710.08</v>
      </c>
      <c r="AD119" s="93">
        <f t="shared" si="126"/>
        <v>2942169.38</v>
      </c>
      <c r="AE119" s="93">
        <f t="shared" si="126"/>
        <v>2673860.4100000006</v>
      </c>
      <c r="AF119" s="93">
        <f t="shared" ref="AF119:AG119" si="127">AF98-AF105</f>
        <v>2845293.5199999996</v>
      </c>
      <c r="AG119" s="93">
        <f t="shared" si="127"/>
        <v>3131927.08</v>
      </c>
      <c r="AH119" s="93">
        <f t="shared" ref="AH119:AI119" si="128">AH98-AH105</f>
        <v>3133550.95</v>
      </c>
      <c r="AI119" s="93">
        <f t="shared" si="128"/>
        <v>4467216.8900000006</v>
      </c>
      <c r="AJ119" s="727">
        <f t="shared" ref="AJ119:AK119" si="129">AJ98-AJ105</f>
        <v>7939244.7299999995</v>
      </c>
      <c r="AK119" s="93">
        <f t="shared" si="129"/>
        <v>9503921.3300000001</v>
      </c>
      <c r="AL119" s="93">
        <f t="shared" ref="AL119:AM119" si="130">AL98-AL105</f>
        <v>11607684.029999999</v>
      </c>
      <c r="AM119" s="93">
        <f t="shared" si="130"/>
        <v>9226159.5999999996</v>
      </c>
      <c r="AN119" s="93">
        <f t="shared" ref="AN119:AO119" si="131">AN98-AN105</f>
        <v>7995670.4400000004</v>
      </c>
      <c r="AO119" s="93">
        <f t="shared" si="131"/>
        <v>6408000.25</v>
      </c>
      <c r="AP119" s="93">
        <f t="shared" ref="AP119:AQ119" si="132">AP98-AP105</f>
        <v>6534965.79</v>
      </c>
      <c r="AQ119" s="93">
        <f t="shared" si="132"/>
        <v>4431064.79</v>
      </c>
      <c r="AR119" s="93">
        <f t="shared" ref="AR119:AS119" si="133">AR98-AR105</f>
        <v>2330197.61</v>
      </c>
      <c r="AS119" s="93">
        <f t="shared" si="133"/>
        <v>4470467.5299999993</v>
      </c>
      <c r="AT119" s="93">
        <f t="shared" ref="AT119:AU119" si="134">AT98-AT105</f>
        <v>5634119.3099999996</v>
      </c>
      <c r="AU119" s="93">
        <f t="shared" si="134"/>
        <v>44232360.479999997</v>
      </c>
      <c r="AV119" s="93">
        <f t="shared" ref="AV119:AW119" si="135">AV98-AV105</f>
        <v>10846331.819999998</v>
      </c>
      <c r="AW119" s="696">
        <f t="shared" si="135"/>
        <v>13497461.810000001</v>
      </c>
      <c r="AX119" s="692">
        <f t="shared" ref="AX119:AY119" si="136">AX98-AX105</f>
        <v>12834449.799999999</v>
      </c>
      <c r="AY119" s="692">
        <f t="shared" si="136"/>
        <v>10379822.910000002</v>
      </c>
      <c r="AZ119" s="692">
        <f t="shared" ref="AZ119:BA119" si="137">AZ98-AZ105</f>
        <v>9971985.2299999986</v>
      </c>
      <c r="BA119" s="692">
        <f t="shared" si="137"/>
        <v>7029313.2299999995</v>
      </c>
      <c r="BB119" s="692">
        <f t="shared" ref="BB119:BC119" si="138">BB98-BB105</f>
        <v>4316484.67</v>
      </c>
      <c r="BC119" s="692">
        <f t="shared" si="138"/>
        <v>2404101.3200000003</v>
      </c>
      <c r="BD119" s="692">
        <f t="shared" ref="BD119:BE119" si="139">BD98-BD105</f>
        <v>3181413.29</v>
      </c>
      <c r="BE119" s="692">
        <f t="shared" si="139"/>
        <v>2653717.2899999996</v>
      </c>
      <c r="BF119" s="692">
        <f t="shared" ref="BF119:BG119" si="140">BF98-BF105</f>
        <v>2619347.71</v>
      </c>
      <c r="BG119" s="692">
        <f t="shared" si="140"/>
        <v>4172835.5400000005</v>
      </c>
      <c r="BH119" s="693">
        <f t="shared" ref="BH119:BI119" si="141">BH98-BH105</f>
        <v>9309130.9900000002</v>
      </c>
      <c r="BI119" s="694">
        <f t="shared" si="141"/>
        <v>10920493.77</v>
      </c>
      <c r="BJ119" s="692">
        <f t="shared" ref="BJ119:BK119" si="142">BJ98-BJ105</f>
        <v>10733181.949999999</v>
      </c>
      <c r="BK119" s="692">
        <f t="shared" si="142"/>
        <v>9986826.1799999997</v>
      </c>
      <c r="BL119" s="692">
        <v>8845903.1699999981</v>
      </c>
      <c r="BM119" s="692">
        <f t="shared" ref="BM119" si="143">BM98-BM105</f>
        <v>7006044.25</v>
      </c>
      <c r="BN119" s="692">
        <v>-349257.56</v>
      </c>
      <c r="BO119" s="692">
        <v>-1581056.51</v>
      </c>
      <c r="BP119" s="692">
        <v>1685338.29</v>
      </c>
      <c r="BQ119" s="692">
        <v>4833377.0999999996</v>
      </c>
      <c r="BR119" s="224">
        <v>-6034103.4900000002</v>
      </c>
      <c r="BS119" s="224"/>
      <c r="BT119" s="224"/>
      <c r="BU119" s="127">
        <f t="shared" si="69"/>
        <v>-25291.060000000522</v>
      </c>
      <c r="BV119" s="35">
        <f t="shared" si="69"/>
        <v>835215.63000000175</v>
      </c>
      <c r="BW119" s="35">
        <f t="shared" si="69"/>
        <v>493862.37000000104</v>
      </c>
      <c r="BX119" s="35">
        <f t="shared" si="69"/>
        <v>-1108424.43</v>
      </c>
      <c r="BY119" s="35">
        <f t="shared" si="69"/>
        <v>316761.40999999968</v>
      </c>
      <c r="BZ119" s="35">
        <f t="shared" si="69"/>
        <v>220053.63000000035</v>
      </c>
      <c r="CA119" s="35">
        <f t="shared" si="69"/>
        <v>501583.91000000038</v>
      </c>
      <c r="CB119" s="35">
        <f t="shared" si="69"/>
        <v>312314.80999999982</v>
      </c>
      <c r="CC119" s="35">
        <f t="shared" si="69"/>
        <v>-2793338.6300000008</v>
      </c>
      <c r="CD119" s="48">
        <f t="shared" si="69"/>
        <v>2114915.2400000002</v>
      </c>
    </row>
    <row r="120" spans="1:82" ht="15.75" thickBot="1" x14ac:dyDescent="0.3">
      <c r="A120" s="4"/>
      <c r="B120" s="80" t="s">
        <v>46</v>
      </c>
      <c r="C120" s="106">
        <v>-1943955.6799999913</v>
      </c>
      <c r="D120" s="107">
        <v>-17628917.289999984</v>
      </c>
      <c r="E120" s="107">
        <v>-18098222.840000011</v>
      </c>
      <c r="F120" s="107">
        <v>-11073754.120000003</v>
      </c>
      <c r="G120" s="107">
        <v>-10723842.179999998</v>
      </c>
      <c r="H120" s="107">
        <v>-5662796.3800000027</v>
      </c>
      <c r="I120" s="107">
        <v>-3504302.1099999966</v>
      </c>
      <c r="J120" s="107">
        <v>-2533109.5600000015</v>
      </c>
      <c r="K120" s="107">
        <v>17737887.229999997</v>
      </c>
      <c r="L120" s="107">
        <v>22994985.909999996</v>
      </c>
      <c r="M120" s="107">
        <v>13145168.929999985</v>
      </c>
      <c r="N120" s="135">
        <v>9873078.4800000004</v>
      </c>
      <c r="O120" s="139">
        <v>-6340518.6300000018</v>
      </c>
      <c r="P120" s="107">
        <v>-5423164.8000000017</v>
      </c>
      <c r="Q120" s="107">
        <f t="shared" si="70"/>
        <v>-10876745.509999998</v>
      </c>
      <c r="R120" s="107">
        <f t="shared" si="70"/>
        <v>-18667486.420000002</v>
      </c>
      <c r="S120" s="107">
        <f t="shared" si="71"/>
        <v>-9211348.1899999995</v>
      </c>
      <c r="T120" s="107">
        <f t="shared" si="71"/>
        <v>-4125447.2699999996</v>
      </c>
      <c r="U120" s="658">
        <f t="shared" si="71"/>
        <v>-3059477.1899999995</v>
      </c>
      <c r="V120" s="658">
        <f t="shared" si="71"/>
        <v>-1710487.7300000004</v>
      </c>
      <c r="W120" s="658">
        <f t="shared" ref="W120:AE120" si="144">W99-W106</f>
        <v>11119010.790000003</v>
      </c>
      <c r="X120" s="924">
        <f t="shared" si="144"/>
        <v>27581300.349999994</v>
      </c>
      <c r="Y120" s="850">
        <f t="shared" si="144"/>
        <v>23706533.079999983</v>
      </c>
      <c r="Z120" s="658">
        <f t="shared" si="144"/>
        <v>27163903.48999998</v>
      </c>
      <c r="AA120" s="658">
        <f t="shared" si="144"/>
        <v>-16466127</v>
      </c>
      <c r="AB120" s="658">
        <f t="shared" si="144"/>
        <v>-16738140.309999995</v>
      </c>
      <c r="AC120" s="658">
        <f t="shared" si="144"/>
        <v>-18698097.030000001</v>
      </c>
      <c r="AD120" s="658">
        <f t="shared" si="144"/>
        <v>-18801786.030000001</v>
      </c>
      <c r="AE120" s="658">
        <f t="shared" si="144"/>
        <v>-9289822.6700000018</v>
      </c>
      <c r="AF120" s="658">
        <f t="shared" ref="AF120:AG120" si="145">AF99-AF106</f>
        <v>-6657722.8000000007</v>
      </c>
      <c r="AG120" s="658">
        <f t="shared" si="145"/>
        <v>-3853912.5200000014</v>
      </c>
      <c r="AH120" s="658">
        <f t="shared" ref="AH120:AI120" si="146">AH99-AH106</f>
        <v>-2900251.7400000021</v>
      </c>
      <c r="AI120" s="658">
        <f t="shared" si="146"/>
        <v>10558192.869999994</v>
      </c>
      <c r="AJ120" s="924">
        <f t="shared" ref="AJ120:AK120" si="147">AJ99-AJ106</f>
        <v>24320210.440000013</v>
      </c>
      <c r="AK120" s="658">
        <f t="shared" si="147"/>
        <v>27747706.340000004</v>
      </c>
      <c r="AL120" s="658">
        <f t="shared" ref="AL120:AM120" si="148">AL99-AL106</f>
        <v>32173897.579999998</v>
      </c>
      <c r="AM120" s="658">
        <f t="shared" si="148"/>
        <v>-14107821.269999996</v>
      </c>
      <c r="AN120" s="658">
        <f t="shared" ref="AN120:AO120" si="149">AN99-AN106</f>
        <v>-15544516.410000004</v>
      </c>
      <c r="AO120" s="658">
        <f t="shared" si="149"/>
        <v>-16417330.530000001</v>
      </c>
      <c r="AP120" s="658">
        <f t="shared" ref="AP120:AQ120" si="150">AP99-AP106</f>
        <v>-19767911.049999997</v>
      </c>
      <c r="AQ120" s="658">
        <f t="shared" si="150"/>
        <v>-9749056.75</v>
      </c>
      <c r="AR120" s="658">
        <f t="shared" ref="AR120:AS120" si="151">AR99-AR106</f>
        <v>-8239329.8599999994</v>
      </c>
      <c r="AS120" s="658">
        <f t="shared" si="151"/>
        <v>-1746894.4700000025</v>
      </c>
      <c r="AT120" s="658">
        <f t="shared" ref="AT120:AU120" si="152">AT99-AT106</f>
        <v>4225691.9100000039</v>
      </c>
      <c r="AU120" s="658">
        <f t="shared" si="152"/>
        <v>50680178.929999992</v>
      </c>
      <c r="AV120" s="658">
        <f t="shared" ref="AV120:AW120" si="153">AV99-AV106</f>
        <v>36370453.909999982</v>
      </c>
      <c r="AW120" s="274">
        <f t="shared" si="153"/>
        <v>30300092.119999975</v>
      </c>
      <c r="AX120" s="275">
        <f t="shared" ref="AX120:AY120" si="154">AX99-AX106</f>
        <v>12362187.149999991</v>
      </c>
      <c r="AY120" s="275">
        <f t="shared" si="154"/>
        <v>-9529727.3600000143</v>
      </c>
      <c r="AZ120" s="275">
        <f t="shared" ref="AZ120:BA120" si="155">AZ99-AZ106</f>
        <v>-10292033.289999992</v>
      </c>
      <c r="BA120" s="275">
        <f t="shared" si="155"/>
        <v>-31694464.020000011</v>
      </c>
      <c r="BB120" s="275">
        <f t="shared" ref="BB120:BC120" si="156">BB99-BB106</f>
        <v>-18308537.719999999</v>
      </c>
      <c r="BC120" s="275">
        <f t="shared" si="156"/>
        <v>-12413669.609999999</v>
      </c>
      <c r="BD120" s="275">
        <f t="shared" ref="BD120:BE120" si="157">BD99-BD106</f>
        <v>-7506859.3599999994</v>
      </c>
      <c r="BE120" s="275">
        <f t="shared" si="157"/>
        <v>-2681585.1500000041</v>
      </c>
      <c r="BF120" s="275">
        <f t="shared" ref="BF120:BG120" si="158">BF99-BF106</f>
        <v>-4832038.8599999994</v>
      </c>
      <c r="BG120" s="275">
        <f t="shared" si="158"/>
        <v>14593099.219999999</v>
      </c>
      <c r="BH120" s="661">
        <f t="shared" ref="BH120:BI120" si="159">BH99-BH106</f>
        <v>37159251.75999999</v>
      </c>
      <c r="BI120" s="662">
        <f t="shared" si="159"/>
        <v>12478233.859999999</v>
      </c>
      <c r="BJ120" s="275">
        <f t="shared" ref="BJ120:BK120" si="160">BJ99-BJ106</f>
        <v>18248806.349999994</v>
      </c>
      <c r="BK120" s="275">
        <f t="shared" si="160"/>
        <v>-4367795.1899999827</v>
      </c>
      <c r="BL120" s="275">
        <v>-13684849.960000008</v>
      </c>
      <c r="BM120" s="275">
        <f t="shared" ref="BM120" si="161">BM99-BM106</f>
        <v>-10705636.649999999</v>
      </c>
      <c r="BN120" s="275">
        <v>-12998995.75</v>
      </c>
      <c r="BO120" s="275">
        <v>-9843650.1400000006</v>
      </c>
      <c r="BP120" s="275">
        <v>-5346412.5</v>
      </c>
      <c r="BQ120" s="275">
        <v>2807958.3199999994</v>
      </c>
      <c r="BR120" s="220">
        <v>-6827496.6300000008</v>
      </c>
      <c r="BS120" s="220"/>
      <c r="BT120" s="220"/>
      <c r="BU120" s="128">
        <f t="shared" si="69"/>
        <v>-4396562.9500000104</v>
      </c>
      <c r="BV120" s="34">
        <f t="shared" si="69"/>
        <v>12205752.489999983</v>
      </c>
      <c r="BW120" s="34">
        <f t="shared" si="69"/>
        <v>7221477.3300000131</v>
      </c>
      <c r="BX120" s="34">
        <f t="shared" si="69"/>
        <v>-7593732.2999999989</v>
      </c>
      <c r="BY120" s="34">
        <f t="shared" si="69"/>
        <v>1512493.9899999984</v>
      </c>
      <c r="BZ120" s="34">
        <f t="shared" si="69"/>
        <v>1537349.1100000031</v>
      </c>
      <c r="CA120" s="34">
        <f t="shared" si="69"/>
        <v>444824.91999999713</v>
      </c>
      <c r="CB120" s="34">
        <f t="shared" si="69"/>
        <v>822621.83000000101</v>
      </c>
      <c r="CC120" s="34">
        <f t="shared" si="69"/>
        <v>-6618876.4399999939</v>
      </c>
      <c r="CD120" s="47">
        <f t="shared" si="69"/>
        <v>4586314.4399999976</v>
      </c>
    </row>
    <row r="121" spans="1:82" x14ac:dyDescent="0.25">
      <c r="A121" s="4">
        <v>17</v>
      </c>
      <c r="B121" s="51" t="s">
        <v>20</v>
      </c>
      <c r="C121" s="771"/>
      <c r="D121" s="772"/>
      <c r="E121" s="772"/>
      <c r="F121" s="773"/>
      <c r="G121" s="772"/>
      <c r="H121" s="772"/>
      <c r="I121" s="772"/>
      <c r="J121" s="772"/>
      <c r="K121" s="772"/>
      <c r="L121" s="772"/>
      <c r="M121" s="772"/>
      <c r="N121" s="618"/>
      <c r="O121" s="771"/>
      <c r="P121" s="772"/>
      <c r="Q121" s="772"/>
      <c r="R121" s="772"/>
      <c r="S121" s="772"/>
      <c r="T121" s="772"/>
      <c r="U121" s="618"/>
      <c r="V121" s="878"/>
      <c r="W121" s="878"/>
      <c r="X121" s="942"/>
      <c r="Y121" s="619"/>
      <c r="Z121" s="619"/>
      <c r="AA121" s="619"/>
      <c r="AB121" s="619"/>
      <c r="AC121" s="619"/>
      <c r="AD121" s="619"/>
      <c r="AE121" s="619"/>
      <c r="AF121" s="619"/>
      <c r="AG121" s="619"/>
      <c r="AH121" s="619"/>
      <c r="AI121" s="619"/>
      <c r="AJ121" s="774"/>
      <c r="AK121" s="619"/>
      <c r="AL121" s="619"/>
      <c r="AM121" s="619"/>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619"/>
      <c r="BI121" s="775"/>
      <c r="BJ121" s="186"/>
      <c r="BK121" s="619"/>
      <c r="BL121" s="619"/>
      <c r="BM121" s="619"/>
      <c r="BN121" s="619"/>
      <c r="BO121" s="619"/>
      <c r="BP121" s="619"/>
      <c r="BQ121" s="619"/>
      <c r="BR121" s="181"/>
      <c r="BS121" s="181"/>
      <c r="BT121" s="181"/>
      <c r="BU121" s="172"/>
      <c r="BV121" s="29"/>
      <c r="BW121" s="30"/>
      <c r="BX121" s="30"/>
      <c r="BY121" s="30"/>
      <c r="BZ121" s="30"/>
      <c r="CA121" s="30"/>
      <c r="CB121" s="30"/>
      <c r="CC121" s="30"/>
      <c r="CD121" s="173"/>
    </row>
    <row r="122" spans="1:82" x14ac:dyDescent="0.25">
      <c r="A122" s="4"/>
      <c r="B122" s="61" t="s">
        <v>41</v>
      </c>
      <c r="C122" s="124">
        <v>0</v>
      </c>
      <c r="D122" s="60">
        <v>0</v>
      </c>
      <c r="E122" s="60">
        <v>0</v>
      </c>
      <c r="F122" s="60">
        <v>0</v>
      </c>
      <c r="G122" s="60">
        <v>0</v>
      </c>
      <c r="H122" s="60">
        <v>0</v>
      </c>
      <c r="I122" s="60">
        <v>0</v>
      </c>
      <c r="J122" s="60">
        <v>0</v>
      </c>
      <c r="K122" s="60">
        <v>0</v>
      </c>
      <c r="L122" s="60">
        <v>0</v>
      </c>
      <c r="M122" s="60">
        <v>0</v>
      </c>
      <c r="N122" s="186">
        <v>0</v>
      </c>
      <c r="O122" s="124">
        <v>0</v>
      </c>
      <c r="P122" s="60">
        <v>0</v>
      </c>
      <c r="Q122" s="126">
        <v>0</v>
      </c>
      <c r="R122" s="60">
        <v>0</v>
      </c>
      <c r="S122" s="126">
        <v>0</v>
      </c>
      <c r="T122" s="60">
        <v>0</v>
      </c>
      <c r="U122" s="186">
        <v>0</v>
      </c>
      <c r="V122" s="186">
        <v>0</v>
      </c>
      <c r="W122" s="186">
        <v>0</v>
      </c>
      <c r="X122" s="125">
        <v>0</v>
      </c>
      <c r="Y122" s="186">
        <v>0</v>
      </c>
      <c r="Z122" s="186">
        <v>0</v>
      </c>
      <c r="AA122" s="186">
        <v>0</v>
      </c>
      <c r="AB122" s="186">
        <v>0</v>
      </c>
      <c r="AC122" s="186">
        <v>0</v>
      </c>
      <c r="AD122" s="186">
        <v>0</v>
      </c>
      <c r="AE122" s="186">
        <v>0</v>
      </c>
      <c r="AF122" s="186">
        <v>0</v>
      </c>
      <c r="AG122" s="186">
        <v>0</v>
      </c>
      <c r="AH122" s="186">
        <v>0</v>
      </c>
      <c r="AI122" s="186">
        <v>0</v>
      </c>
      <c r="AJ122" s="125">
        <v>0</v>
      </c>
      <c r="AK122" s="186">
        <v>0</v>
      </c>
      <c r="AL122" s="186">
        <v>0</v>
      </c>
      <c r="AM122" s="186">
        <v>0</v>
      </c>
      <c r="AN122" s="186">
        <v>0</v>
      </c>
      <c r="AO122" s="186">
        <v>0</v>
      </c>
      <c r="AP122" s="186">
        <v>0</v>
      </c>
      <c r="AQ122" s="186">
        <v>0</v>
      </c>
      <c r="AR122" s="186">
        <v>0</v>
      </c>
      <c r="AS122" s="186">
        <v>0</v>
      </c>
      <c r="AT122" s="186">
        <v>0</v>
      </c>
      <c r="AU122" s="186">
        <v>0</v>
      </c>
      <c r="AV122" s="186">
        <v>0</v>
      </c>
      <c r="AW122" s="269">
        <v>0</v>
      </c>
      <c r="AX122" s="186">
        <v>0</v>
      </c>
      <c r="AY122" s="186">
        <v>0</v>
      </c>
      <c r="AZ122" s="186">
        <v>0</v>
      </c>
      <c r="BA122" s="186">
        <v>0</v>
      </c>
      <c r="BB122" s="186">
        <v>0</v>
      </c>
      <c r="BC122" s="186">
        <v>0</v>
      </c>
      <c r="BD122" s="186">
        <v>0</v>
      </c>
      <c r="BE122" s="186">
        <v>0</v>
      </c>
      <c r="BF122" s="186">
        <v>0</v>
      </c>
      <c r="BG122" s="186">
        <v>0</v>
      </c>
      <c r="BH122" s="186">
        <v>0</v>
      </c>
      <c r="BI122" s="269">
        <v>0</v>
      </c>
      <c r="BJ122" s="186">
        <v>0</v>
      </c>
      <c r="BK122" s="186">
        <v>0</v>
      </c>
      <c r="BL122" s="186">
        <v>0</v>
      </c>
      <c r="BM122" s="186">
        <v>0</v>
      </c>
      <c r="BN122" s="186">
        <v>0</v>
      </c>
      <c r="BO122" s="186">
        <v>0</v>
      </c>
      <c r="BP122" s="186">
        <v>0</v>
      </c>
      <c r="BQ122" s="186">
        <v>0</v>
      </c>
      <c r="BR122" s="156">
        <v>0</v>
      </c>
      <c r="BS122" s="156"/>
      <c r="BT122" s="156"/>
      <c r="BU122" s="53">
        <f>O122-C122</f>
        <v>0</v>
      </c>
      <c r="BV122" s="26">
        <f>P122-D122</f>
        <v>0</v>
      </c>
      <c r="BW122" s="26">
        <f>Q122-E122</f>
        <v>0</v>
      </c>
      <c r="BX122" s="26">
        <f>R122-F122</f>
        <v>0</v>
      </c>
      <c r="BY122" s="26">
        <f>S122-G122</f>
        <v>0</v>
      </c>
      <c r="BZ122" s="26">
        <f t="shared" ref="BZ122:BZ127" si="162">T122-H122</f>
        <v>0</v>
      </c>
      <c r="CA122" s="26">
        <f t="shared" ref="CA122:CA127" si="163">U122-I122</f>
        <v>0</v>
      </c>
      <c r="CB122" s="26">
        <f t="shared" ref="CB122:CD127" si="164">V122-J122</f>
        <v>0</v>
      </c>
      <c r="CC122" s="26">
        <f t="shared" si="164"/>
        <v>0</v>
      </c>
      <c r="CD122" s="54">
        <f t="shared" si="164"/>
        <v>0</v>
      </c>
    </row>
    <row r="123" spans="1:82" x14ac:dyDescent="0.25">
      <c r="A123" s="4"/>
      <c r="B123" s="61" t="s">
        <v>42</v>
      </c>
      <c r="C123" s="124">
        <v>885</v>
      </c>
      <c r="D123" s="60">
        <v>903</v>
      </c>
      <c r="E123" s="60">
        <v>1195</v>
      </c>
      <c r="F123" s="60">
        <v>1698</v>
      </c>
      <c r="G123" s="60">
        <v>1847</v>
      </c>
      <c r="H123" s="60">
        <v>1819</v>
      </c>
      <c r="I123" s="60">
        <v>1803</v>
      </c>
      <c r="J123" s="60">
        <v>1787</v>
      </c>
      <c r="K123" s="60">
        <v>1791</v>
      </c>
      <c r="L123" s="60">
        <v>1547</v>
      </c>
      <c r="M123" s="60">
        <v>1114</v>
      </c>
      <c r="N123" s="186">
        <v>848</v>
      </c>
      <c r="O123" s="124">
        <v>741</v>
      </c>
      <c r="P123" s="60">
        <v>724</v>
      </c>
      <c r="Q123" s="126">
        <v>854</v>
      </c>
      <c r="R123" s="60">
        <v>928</v>
      </c>
      <c r="S123" s="126">
        <v>951</v>
      </c>
      <c r="T123" s="60">
        <v>1048</v>
      </c>
      <c r="U123" s="186">
        <v>1071</v>
      </c>
      <c r="V123" s="186">
        <v>1065</v>
      </c>
      <c r="W123" s="186">
        <v>1065</v>
      </c>
      <c r="X123" s="125">
        <v>946</v>
      </c>
      <c r="Y123" s="186">
        <v>831</v>
      </c>
      <c r="Z123" s="186">
        <v>855</v>
      </c>
      <c r="AA123" s="186">
        <v>972</v>
      </c>
      <c r="AB123" s="186">
        <v>1437</v>
      </c>
      <c r="AC123" s="186">
        <v>2042</v>
      </c>
      <c r="AD123" s="186">
        <v>2681</v>
      </c>
      <c r="AE123" s="186">
        <v>2636</v>
      </c>
      <c r="AF123" s="186">
        <v>2903</v>
      </c>
      <c r="AG123" s="186">
        <v>3157</v>
      </c>
      <c r="AH123" s="186">
        <v>2981</v>
      </c>
      <c r="AI123" s="186">
        <v>2544</v>
      </c>
      <c r="AJ123" s="125">
        <v>2001</v>
      </c>
      <c r="AK123" s="186">
        <v>4510</v>
      </c>
      <c r="AL123" s="186">
        <v>4233</v>
      </c>
      <c r="AM123" s="186">
        <v>1753</v>
      </c>
      <c r="AN123" s="186">
        <v>1724</v>
      </c>
      <c r="AO123" s="186">
        <v>1610</v>
      </c>
      <c r="AP123" s="186">
        <v>1774</v>
      </c>
      <c r="AQ123" s="186">
        <v>2562</v>
      </c>
      <c r="AR123" s="186">
        <v>2819</v>
      </c>
      <c r="AS123" s="186">
        <v>2699</v>
      </c>
      <c r="AT123" s="186">
        <v>2489</v>
      </c>
      <c r="AU123" s="186">
        <v>2167</v>
      </c>
      <c r="AV123" s="186">
        <v>1594</v>
      </c>
      <c r="AW123" s="269">
        <v>4326</v>
      </c>
      <c r="AX123" s="186">
        <v>5521</v>
      </c>
      <c r="AY123" s="186">
        <v>5321</v>
      </c>
      <c r="AZ123" s="186">
        <v>2878</v>
      </c>
      <c r="BA123" s="186">
        <v>3472</v>
      </c>
      <c r="BB123" s="186">
        <v>3562</v>
      </c>
      <c r="BC123" s="186">
        <v>3378</v>
      </c>
      <c r="BD123" s="186">
        <v>3117</v>
      </c>
      <c r="BE123" s="186">
        <v>2834</v>
      </c>
      <c r="BF123" s="186">
        <v>2609</v>
      </c>
      <c r="BG123" s="186">
        <v>2210</v>
      </c>
      <c r="BH123" s="186">
        <v>1651</v>
      </c>
      <c r="BI123" s="269">
        <v>1086</v>
      </c>
      <c r="BJ123" s="186">
        <v>878</v>
      </c>
      <c r="BK123" s="186">
        <v>854</v>
      </c>
      <c r="BL123" s="186">
        <v>1890</v>
      </c>
      <c r="BM123" s="186">
        <v>2237</v>
      </c>
      <c r="BN123" s="186">
        <v>2509</v>
      </c>
      <c r="BO123" s="186">
        <v>2596</v>
      </c>
      <c r="BP123" s="186">
        <v>2172</v>
      </c>
      <c r="BQ123" s="186">
        <v>2031</v>
      </c>
      <c r="BR123" s="156">
        <v>2070</v>
      </c>
      <c r="BS123" s="156"/>
      <c r="BT123" s="156"/>
      <c r="BU123" s="53">
        <f>O123-C123</f>
        <v>-144</v>
      </c>
      <c r="BV123" s="26">
        <f t="shared" ref="BV123:BY127" si="165">P123-D123</f>
        <v>-179</v>
      </c>
      <c r="BW123" s="26">
        <f t="shared" si="165"/>
        <v>-341</v>
      </c>
      <c r="BX123" s="26">
        <f t="shared" si="165"/>
        <v>-770</v>
      </c>
      <c r="BY123" s="26">
        <f t="shared" si="165"/>
        <v>-896</v>
      </c>
      <c r="BZ123" s="26">
        <f t="shared" si="162"/>
        <v>-771</v>
      </c>
      <c r="CA123" s="26">
        <f t="shared" si="163"/>
        <v>-732</v>
      </c>
      <c r="CB123" s="26">
        <f t="shared" si="164"/>
        <v>-722</v>
      </c>
      <c r="CC123" s="26">
        <f t="shared" si="164"/>
        <v>-726</v>
      </c>
      <c r="CD123" s="54">
        <f t="shared" si="164"/>
        <v>-601</v>
      </c>
    </row>
    <row r="124" spans="1:82" x14ac:dyDescent="0.25">
      <c r="A124" s="4"/>
      <c r="B124" s="61" t="s">
        <v>43</v>
      </c>
      <c r="C124" s="124">
        <v>0</v>
      </c>
      <c r="D124" s="60">
        <v>0</v>
      </c>
      <c r="E124" s="60">
        <v>0</v>
      </c>
      <c r="F124" s="60">
        <v>0</v>
      </c>
      <c r="G124" s="60">
        <v>0</v>
      </c>
      <c r="H124" s="60">
        <v>0</v>
      </c>
      <c r="I124" s="60">
        <v>0</v>
      </c>
      <c r="J124" s="60">
        <v>0</v>
      </c>
      <c r="K124" s="60">
        <v>0</v>
      </c>
      <c r="L124" s="60">
        <v>0</v>
      </c>
      <c r="M124" s="60">
        <v>0</v>
      </c>
      <c r="N124" s="186">
        <v>0</v>
      </c>
      <c r="O124" s="124">
        <v>0</v>
      </c>
      <c r="P124" s="60">
        <v>0</v>
      </c>
      <c r="Q124" s="126">
        <v>0</v>
      </c>
      <c r="R124" s="60">
        <v>0</v>
      </c>
      <c r="S124" s="126">
        <v>0</v>
      </c>
      <c r="T124" s="60">
        <v>0</v>
      </c>
      <c r="U124" s="186">
        <v>0</v>
      </c>
      <c r="V124" s="186">
        <v>0</v>
      </c>
      <c r="W124" s="186">
        <v>0</v>
      </c>
      <c r="X124" s="125">
        <v>0</v>
      </c>
      <c r="Y124" s="186">
        <v>0</v>
      </c>
      <c r="Z124" s="186">
        <v>0</v>
      </c>
      <c r="AA124" s="186">
        <v>0</v>
      </c>
      <c r="AB124" s="186">
        <v>0</v>
      </c>
      <c r="AC124" s="186">
        <v>0</v>
      </c>
      <c r="AD124" s="186">
        <v>0</v>
      </c>
      <c r="AE124" s="186">
        <v>0</v>
      </c>
      <c r="AF124" s="186">
        <v>0</v>
      </c>
      <c r="AG124" s="186">
        <v>0</v>
      </c>
      <c r="AH124" s="186">
        <v>0</v>
      </c>
      <c r="AI124" s="186">
        <v>0</v>
      </c>
      <c r="AJ124" s="125">
        <v>0</v>
      </c>
      <c r="AK124" s="186">
        <v>0</v>
      </c>
      <c r="AL124" s="186">
        <v>0</v>
      </c>
      <c r="AM124" s="186">
        <v>0</v>
      </c>
      <c r="AN124" s="186">
        <v>0</v>
      </c>
      <c r="AO124" s="186">
        <v>0</v>
      </c>
      <c r="AP124" s="186">
        <v>0</v>
      </c>
      <c r="AQ124" s="186">
        <v>0</v>
      </c>
      <c r="AR124" s="186">
        <v>0</v>
      </c>
      <c r="AS124" s="186">
        <v>0</v>
      </c>
      <c r="AT124" s="186">
        <v>0</v>
      </c>
      <c r="AU124" s="186">
        <v>0</v>
      </c>
      <c r="AV124" s="186">
        <v>0</v>
      </c>
      <c r="AW124" s="269">
        <v>0</v>
      </c>
      <c r="AX124" s="186">
        <v>0</v>
      </c>
      <c r="AY124" s="186">
        <v>0</v>
      </c>
      <c r="AZ124" s="186">
        <v>0</v>
      </c>
      <c r="BA124" s="186">
        <v>0</v>
      </c>
      <c r="BB124" s="186">
        <v>0</v>
      </c>
      <c r="BC124" s="186">
        <v>0</v>
      </c>
      <c r="BD124" s="186">
        <v>0</v>
      </c>
      <c r="BE124" s="186">
        <v>0</v>
      </c>
      <c r="BF124" s="186">
        <v>0</v>
      </c>
      <c r="BG124" s="186">
        <v>0</v>
      </c>
      <c r="BH124" s="186">
        <v>0</v>
      </c>
      <c r="BI124" s="269">
        <v>0</v>
      </c>
      <c r="BJ124" s="186">
        <v>0</v>
      </c>
      <c r="BK124" s="186">
        <v>0</v>
      </c>
      <c r="BL124" s="186">
        <v>0</v>
      </c>
      <c r="BM124" s="186">
        <v>0</v>
      </c>
      <c r="BN124" s="186">
        <v>0</v>
      </c>
      <c r="BO124" s="186">
        <v>0</v>
      </c>
      <c r="BP124" s="186">
        <v>0</v>
      </c>
      <c r="BQ124" s="186">
        <v>0</v>
      </c>
      <c r="BR124" s="156">
        <v>0</v>
      </c>
      <c r="BS124" s="156"/>
      <c r="BT124" s="156"/>
      <c r="BU124" s="53">
        <f>O124-C124</f>
        <v>0</v>
      </c>
      <c r="BV124" s="26">
        <f t="shared" si="165"/>
        <v>0</v>
      </c>
      <c r="BW124" s="26">
        <f t="shared" si="165"/>
        <v>0</v>
      </c>
      <c r="BX124" s="26">
        <f t="shared" si="165"/>
        <v>0</v>
      </c>
      <c r="BY124" s="26">
        <f t="shared" si="165"/>
        <v>0</v>
      </c>
      <c r="BZ124" s="26">
        <f t="shared" si="162"/>
        <v>0</v>
      </c>
      <c r="CA124" s="26">
        <f t="shared" si="163"/>
        <v>0</v>
      </c>
      <c r="CB124" s="26">
        <f t="shared" si="164"/>
        <v>0</v>
      </c>
      <c r="CC124" s="26">
        <f t="shared" si="164"/>
        <v>0</v>
      </c>
      <c r="CD124" s="54">
        <f t="shared" si="164"/>
        <v>0</v>
      </c>
    </row>
    <row r="125" spans="1:82" x14ac:dyDescent="0.25">
      <c r="A125" s="4"/>
      <c r="B125" s="61" t="s">
        <v>44</v>
      </c>
      <c r="C125" s="124">
        <v>0</v>
      </c>
      <c r="D125" s="60">
        <v>0</v>
      </c>
      <c r="E125" s="60">
        <v>0</v>
      </c>
      <c r="F125" s="60">
        <v>0</v>
      </c>
      <c r="G125" s="60">
        <v>0</v>
      </c>
      <c r="H125" s="60">
        <v>0</v>
      </c>
      <c r="I125" s="60">
        <v>0</v>
      </c>
      <c r="J125" s="60">
        <v>0</v>
      </c>
      <c r="K125" s="60">
        <v>0</v>
      </c>
      <c r="L125" s="60">
        <v>0</v>
      </c>
      <c r="M125" s="60">
        <v>0</v>
      </c>
      <c r="N125" s="186">
        <v>0</v>
      </c>
      <c r="O125" s="124">
        <v>0</v>
      </c>
      <c r="P125" s="60">
        <v>0</v>
      </c>
      <c r="Q125" s="126">
        <v>0</v>
      </c>
      <c r="R125" s="60">
        <v>0</v>
      </c>
      <c r="S125" s="126">
        <v>0</v>
      </c>
      <c r="T125" s="60">
        <v>0</v>
      </c>
      <c r="U125" s="186">
        <v>0</v>
      </c>
      <c r="V125" s="186">
        <v>0</v>
      </c>
      <c r="W125" s="186">
        <v>0</v>
      </c>
      <c r="X125" s="125">
        <v>0</v>
      </c>
      <c r="Y125" s="186">
        <v>0</v>
      </c>
      <c r="Z125" s="186">
        <v>0</v>
      </c>
      <c r="AA125" s="186">
        <v>0</v>
      </c>
      <c r="AB125" s="186">
        <v>0</v>
      </c>
      <c r="AC125" s="186">
        <v>0</v>
      </c>
      <c r="AD125" s="186">
        <v>0</v>
      </c>
      <c r="AE125" s="186">
        <v>0</v>
      </c>
      <c r="AF125" s="186">
        <v>0</v>
      </c>
      <c r="AG125" s="186">
        <v>0</v>
      </c>
      <c r="AH125" s="186">
        <v>0</v>
      </c>
      <c r="AI125" s="186">
        <v>0</v>
      </c>
      <c r="AJ125" s="125">
        <v>0</v>
      </c>
      <c r="AK125" s="186">
        <v>0</v>
      </c>
      <c r="AL125" s="186">
        <v>0</v>
      </c>
      <c r="AM125" s="186">
        <v>0</v>
      </c>
      <c r="AN125" s="186">
        <v>0</v>
      </c>
      <c r="AO125" s="186">
        <v>0</v>
      </c>
      <c r="AP125" s="186">
        <v>0</v>
      </c>
      <c r="AQ125" s="186">
        <v>0</v>
      </c>
      <c r="AR125" s="186">
        <v>0</v>
      </c>
      <c r="AS125" s="186">
        <v>0</v>
      </c>
      <c r="AT125" s="186">
        <v>0</v>
      </c>
      <c r="AU125" s="186">
        <v>0</v>
      </c>
      <c r="AV125" s="186">
        <v>0</v>
      </c>
      <c r="AW125" s="269">
        <v>0</v>
      </c>
      <c r="AX125" s="186">
        <v>0</v>
      </c>
      <c r="AY125" s="186">
        <v>0</v>
      </c>
      <c r="AZ125" s="186">
        <v>0</v>
      </c>
      <c r="BA125" s="186">
        <v>0</v>
      </c>
      <c r="BB125" s="186">
        <v>0</v>
      </c>
      <c r="BC125" s="186">
        <v>0</v>
      </c>
      <c r="BD125" s="186">
        <v>0</v>
      </c>
      <c r="BE125" s="186">
        <v>0</v>
      </c>
      <c r="BF125" s="186">
        <v>0</v>
      </c>
      <c r="BG125" s="186">
        <v>0</v>
      </c>
      <c r="BH125" s="186">
        <v>0</v>
      </c>
      <c r="BI125" s="269">
        <v>0</v>
      </c>
      <c r="BJ125" s="186">
        <v>0</v>
      </c>
      <c r="BK125" s="186">
        <v>0</v>
      </c>
      <c r="BL125" s="186">
        <v>0</v>
      </c>
      <c r="BM125" s="186">
        <v>0</v>
      </c>
      <c r="BN125" s="186">
        <v>0</v>
      </c>
      <c r="BO125" s="186">
        <v>0</v>
      </c>
      <c r="BP125" s="186">
        <v>0</v>
      </c>
      <c r="BQ125" s="186">
        <v>0</v>
      </c>
      <c r="BR125" s="156">
        <v>0</v>
      </c>
      <c r="BS125" s="156"/>
      <c r="BT125" s="156"/>
      <c r="BU125" s="53">
        <f>O125-C125</f>
        <v>0</v>
      </c>
      <c r="BV125" s="26">
        <f t="shared" si="165"/>
        <v>0</v>
      </c>
      <c r="BW125" s="26">
        <f t="shared" si="165"/>
        <v>0</v>
      </c>
      <c r="BX125" s="26">
        <f t="shared" si="165"/>
        <v>0</v>
      </c>
      <c r="BY125" s="26">
        <f t="shared" si="165"/>
        <v>0</v>
      </c>
      <c r="BZ125" s="26">
        <f t="shared" si="162"/>
        <v>0</v>
      </c>
      <c r="CA125" s="26">
        <f t="shared" si="163"/>
        <v>0</v>
      </c>
      <c r="CB125" s="26">
        <f t="shared" si="164"/>
        <v>0</v>
      </c>
      <c r="CC125" s="26">
        <f t="shared" si="164"/>
        <v>0</v>
      </c>
      <c r="CD125" s="54">
        <f t="shared" si="164"/>
        <v>0</v>
      </c>
    </row>
    <row r="126" spans="1:82" x14ac:dyDescent="0.25">
      <c r="A126" s="4"/>
      <c r="B126" s="61" t="s">
        <v>45</v>
      </c>
      <c r="C126" s="124">
        <v>0</v>
      </c>
      <c r="D126" s="60">
        <v>0</v>
      </c>
      <c r="E126" s="60">
        <v>0</v>
      </c>
      <c r="F126" s="60">
        <v>0</v>
      </c>
      <c r="G126" s="60">
        <v>0</v>
      </c>
      <c r="H126" s="60">
        <v>0</v>
      </c>
      <c r="I126" s="60">
        <v>0</v>
      </c>
      <c r="J126" s="60">
        <v>0</v>
      </c>
      <c r="K126" s="60">
        <v>0</v>
      </c>
      <c r="L126" s="60">
        <v>0</v>
      </c>
      <c r="M126" s="60">
        <v>0</v>
      </c>
      <c r="N126" s="186">
        <v>0</v>
      </c>
      <c r="O126" s="124">
        <v>0</v>
      </c>
      <c r="P126" s="60">
        <v>0</v>
      </c>
      <c r="Q126" s="126">
        <v>0</v>
      </c>
      <c r="R126" s="60">
        <v>0</v>
      </c>
      <c r="S126" s="126">
        <v>0</v>
      </c>
      <c r="T126" s="60">
        <v>0</v>
      </c>
      <c r="U126" s="186">
        <v>0</v>
      </c>
      <c r="V126" s="186">
        <v>0</v>
      </c>
      <c r="W126" s="186">
        <v>0</v>
      </c>
      <c r="X126" s="125">
        <v>0</v>
      </c>
      <c r="Y126" s="186">
        <v>0</v>
      </c>
      <c r="Z126" s="186">
        <v>0</v>
      </c>
      <c r="AA126" s="186">
        <v>0</v>
      </c>
      <c r="AB126" s="186">
        <v>0</v>
      </c>
      <c r="AC126" s="186">
        <v>0</v>
      </c>
      <c r="AD126" s="186">
        <v>0</v>
      </c>
      <c r="AE126" s="186">
        <v>0</v>
      </c>
      <c r="AF126" s="186">
        <v>0</v>
      </c>
      <c r="AG126" s="186">
        <v>0</v>
      </c>
      <c r="AH126" s="186">
        <v>0</v>
      </c>
      <c r="AI126" s="186">
        <v>0</v>
      </c>
      <c r="AJ126" s="125">
        <v>0</v>
      </c>
      <c r="AK126" s="186">
        <v>0</v>
      </c>
      <c r="AL126" s="186">
        <v>0</v>
      </c>
      <c r="AM126" s="186">
        <v>0</v>
      </c>
      <c r="AN126" s="186">
        <v>0</v>
      </c>
      <c r="AO126" s="186">
        <v>0</v>
      </c>
      <c r="AP126" s="186">
        <v>0</v>
      </c>
      <c r="AQ126" s="186">
        <v>0</v>
      </c>
      <c r="AR126" s="186">
        <v>0</v>
      </c>
      <c r="AS126" s="186">
        <v>0</v>
      </c>
      <c r="AT126" s="186">
        <v>0</v>
      </c>
      <c r="AU126" s="186">
        <v>0</v>
      </c>
      <c r="AV126" s="186">
        <v>0</v>
      </c>
      <c r="AW126" s="269">
        <v>0</v>
      </c>
      <c r="AX126" s="186">
        <v>0</v>
      </c>
      <c r="AY126" s="186">
        <v>0</v>
      </c>
      <c r="AZ126" s="186">
        <v>0</v>
      </c>
      <c r="BA126" s="186">
        <v>0</v>
      </c>
      <c r="BB126" s="186">
        <v>0</v>
      </c>
      <c r="BC126" s="186">
        <v>0</v>
      </c>
      <c r="BD126" s="186">
        <v>0</v>
      </c>
      <c r="BE126" s="186">
        <v>0</v>
      </c>
      <c r="BF126" s="186">
        <v>0</v>
      </c>
      <c r="BG126" s="186">
        <v>0</v>
      </c>
      <c r="BH126" s="186">
        <v>0</v>
      </c>
      <c r="BI126" s="269">
        <v>0</v>
      </c>
      <c r="BJ126" s="186">
        <v>0</v>
      </c>
      <c r="BK126" s="186">
        <v>0</v>
      </c>
      <c r="BL126" s="186">
        <v>0</v>
      </c>
      <c r="BM126" s="186">
        <v>0</v>
      </c>
      <c r="BN126" s="186">
        <v>0</v>
      </c>
      <c r="BO126" s="186">
        <v>0</v>
      </c>
      <c r="BP126" s="186">
        <v>0</v>
      </c>
      <c r="BQ126" s="186">
        <v>0</v>
      </c>
      <c r="BR126" s="156">
        <v>0</v>
      </c>
      <c r="BS126" s="156"/>
      <c r="BT126" s="156"/>
      <c r="BU126" s="53">
        <f>O126-C126</f>
        <v>0</v>
      </c>
      <c r="BV126" s="26">
        <f t="shared" si="165"/>
        <v>0</v>
      </c>
      <c r="BW126" s="26">
        <f t="shared" si="165"/>
        <v>0</v>
      </c>
      <c r="BX126" s="26">
        <f t="shared" si="165"/>
        <v>0</v>
      </c>
      <c r="BY126" s="26">
        <f t="shared" si="165"/>
        <v>0</v>
      </c>
      <c r="BZ126" s="26">
        <f t="shared" si="162"/>
        <v>0</v>
      </c>
      <c r="CA126" s="26">
        <f t="shared" si="163"/>
        <v>0</v>
      </c>
      <c r="CB126" s="26">
        <f t="shared" si="164"/>
        <v>0</v>
      </c>
      <c r="CC126" s="26">
        <f t="shared" si="164"/>
        <v>0</v>
      </c>
      <c r="CD126" s="54">
        <f t="shared" si="164"/>
        <v>0</v>
      </c>
    </row>
    <row r="127" spans="1:82" x14ac:dyDescent="0.25">
      <c r="A127" s="4"/>
      <c r="B127" s="61" t="s">
        <v>46</v>
      </c>
      <c r="C127" s="124">
        <v>885</v>
      </c>
      <c r="D127" s="60">
        <v>903</v>
      </c>
      <c r="E127" s="60">
        <v>1195</v>
      </c>
      <c r="F127" s="60">
        <v>1698</v>
      </c>
      <c r="G127" s="60">
        <v>1847</v>
      </c>
      <c r="H127" s="60">
        <v>1819</v>
      </c>
      <c r="I127" s="60">
        <v>1803</v>
      </c>
      <c r="J127" s="60">
        <v>1787</v>
      </c>
      <c r="K127" s="60">
        <v>1791</v>
      </c>
      <c r="L127" s="60">
        <v>1547</v>
      </c>
      <c r="M127" s="60">
        <v>1114</v>
      </c>
      <c r="N127" s="186">
        <v>848</v>
      </c>
      <c r="O127" s="124">
        <v>741</v>
      </c>
      <c r="P127" s="60">
        <v>724</v>
      </c>
      <c r="Q127" s="126">
        <f t="shared" ref="Q127:AH127" si="166">SUM(Q122:Q126)</f>
        <v>854</v>
      </c>
      <c r="R127" s="126">
        <f t="shared" si="166"/>
        <v>928</v>
      </c>
      <c r="S127" s="126">
        <f t="shared" si="166"/>
        <v>951</v>
      </c>
      <c r="T127" s="126">
        <f t="shared" si="166"/>
        <v>1048</v>
      </c>
      <c r="U127" s="186">
        <f t="shared" si="166"/>
        <v>1071</v>
      </c>
      <c r="V127" s="186">
        <f t="shared" si="166"/>
        <v>1065</v>
      </c>
      <c r="W127" s="186">
        <f t="shared" si="166"/>
        <v>1065</v>
      </c>
      <c r="X127" s="186">
        <f t="shared" si="166"/>
        <v>946</v>
      </c>
      <c r="Y127" s="283">
        <f t="shared" si="166"/>
        <v>831</v>
      </c>
      <c r="Z127" s="186">
        <f t="shared" si="166"/>
        <v>855</v>
      </c>
      <c r="AA127" s="186">
        <f t="shared" si="166"/>
        <v>972</v>
      </c>
      <c r="AB127" s="186">
        <f t="shared" si="166"/>
        <v>1437</v>
      </c>
      <c r="AC127" s="186">
        <f t="shared" si="166"/>
        <v>2042</v>
      </c>
      <c r="AD127" s="186">
        <f t="shared" si="166"/>
        <v>2681</v>
      </c>
      <c r="AE127" s="186">
        <f t="shared" si="166"/>
        <v>2636</v>
      </c>
      <c r="AF127" s="186">
        <f t="shared" si="166"/>
        <v>2903</v>
      </c>
      <c r="AG127" s="186">
        <f t="shared" si="166"/>
        <v>3157</v>
      </c>
      <c r="AH127" s="186">
        <f t="shared" si="166"/>
        <v>2981</v>
      </c>
      <c r="AI127" s="186">
        <v>2544</v>
      </c>
      <c r="AJ127" s="125">
        <v>2001</v>
      </c>
      <c r="AK127" s="186">
        <v>4510</v>
      </c>
      <c r="AL127" s="186">
        <v>4233</v>
      </c>
      <c r="AM127" s="186">
        <v>1753</v>
      </c>
      <c r="AN127" s="186">
        <v>1724</v>
      </c>
      <c r="AO127" s="186">
        <v>1610</v>
      </c>
      <c r="AP127" s="186">
        <v>1774</v>
      </c>
      <c r="AQ127" s="186">
        <v>2562</v>
      </c>
      <c r="AR127" s="186">
        <v>2819</v>
      </c>
      <c r="AS127" s="186">
        <v>2699</v>
      </c>
      <c r="AT127" s="186">
        <v>2489</v>
      </c>
      <c r="AU127" s="186">
        <v>2167</v>
      </c>
      <c r="AV127" s="186">
        <v>1594</v>
      </c>
      <c r="AW127" s="269">
        <v>4326</v>
      </c>
      <c r="AX127" s="186">
        <v>5521</v>
      </c>
      <c r="AY127" s="186">
        <v>5321</v>
      </c>
      <c r="AZ127" s="186">
        <v>2878</v>
      </c>
      <c r="BA127" s="186">
        <v>3472</v>
      </c>
      <c r="BB127" s="186">
        <v>3562</v>
      </c>
      <c r="BC127" s="186">
        <v>3378</v>
      </c>
      <c r="BD127" s="186">
        <v>3117</v>
      </c>
      <c r="BE127" s="186">
        <v>2834</v>
      </c>
      <c r="BF127" s="186">
        <v>2609</v>
      </c>
      <c r="BG127" s="186">
        <v>2210</v>
      </c>
      <c r="BH127" s="186">
        <v>1651</v>
      </c>
      <c r="BI127" s="269">
        <v>1086</v>
      </c>
      <c r="BJ127" s="186">
        <v>878</v>
      </c>
      <c r="BK127" s="186">
        <v>854</v>
      </c>
      <c r="BL127" s="186">
        <v>1890</v>
      </c>
      <c r="BM127" s="186">
        <v>2237</v>
      </c>
      <c r="BN127" s="186">
        <v>2509</v>
      </c>
      <c r="BO127" s="186">
        <v>2596</v>
      </c>
      <c r="BP127" s="186">
        <v>2172</v>
      </c>
      <c r="BQ127" s="186">
        <v>2031</v>
      </c>
      <c r="BR127" s="156">
        <v>2070</v>
      </c>
      <c r="BS127" s="156"/>
      <c r="BT127" s="156"/>
      <c r="BU127" s="53">
        <f>O127-C127</f>
        <v>-144</v>
      </c>
      <c r="BV127" s="26">
        <f t="shared" si="165"/>
        <v>-179</v>
      </c>
      <c r="BW127" s="26">
        <f t="shared" si="165"/>
        <v>-341</v>
      </c>
      <c r="BX127" s="26">
        <f t="shared" si="165"/>
        <v>-770</v>
      </c>
      <c r="BY127" s="26">
        <f t="shared" si="165"/>
        <v>-896</v>
      </c>
      <c r="BZ127" s="26">
        <f t="shared" si="162"/>
        <v>-771</v>
      </c>
      <c r="CA127" s="26">
        <f t="shared" si="163"/>
        <v>-732</v>
      </c>
      <c r="CB127" s="26">
        <f t="shared" si="164"/>
        <v>-722</v>
      </c>
      <c r="CC127" s="26">
        <f t="shared" si="164"/>
        <v>-726</v>
      </c>
      <c r="CD127" s="54">
        <f t="shared" si="164"/>
        <v>-601</v>
      </c>
    </row>
    <row r="128" spans="1:82" x14ac:dyDescent="0.25">
      <c r="A128" s="4">
        <v>18</v>
      </c>
      <c r="B128" s="51" t="s">
        <v>25</v>
      </c>
      <c r="C128" s="124"/>
      <c r="D128" s="60"/>
      <c r="E128" s="60"/>
      <c r="F128" s="60"/>
      <c r="G128" s="60"/>
      <c r="H128" s="60"/>
      <c r="I128" s="60"/>
      <c r="J128" s="60"/>
      <c r="K128" s="60"/>
      <c r="L128" s="60"/>
      <c r="M128" s="60"/>
      <c r="N128" s="186"/>
      <c r="O128" s="124"/>
      <c r="P128" s="60"/>
      <c r="Q128" s="126"/>
      <c r="R128" s="60"/>
      <c r="S128" s="126"/>
      <c r="T128" s="60"/>
      <c r="U128" s="186"/>
      <c r="V128" s="186"/>
      <c r="W128" s="186"/>
      <c r="X128" s="125"/>
      <c r="Y128" s="186"/>
      <c r="Z128" s="186"/>
      <c r="AA128" s="186"/>
      <c r="AB128" s="186"/>
      <c r="AC128" s="186"/>
      <c r="AD128" s="186"/>
      <c r="AE128" s="186"/>
      <c r="AF128" s="186"/>
      <c r="AG128" s="186"/>
      <c r="AH128" s="186"/>
      <c r="AI128" s="186"/>
      <c r="AJ128" s="125"/>
      <c r="AK128" s="186"/>
      <c r="AL128" s="186"/>
      <c r="AM128" s="186"/>
      <c r="AN128" s="186"/>
      <c r="AO128" s="186"/>
      <c r="AP128" s="186"/>
      <c r="AQ128" s="186"/>
      <c r="AR128" s="186"/>
      <c r="AS128" s="186"/>
      <c r="AT128" s="186"/>
      <c r="AU128" s="186"/>
      <c r="AV128" s="186"/>
      <c r="AW128" s="269"/>
      <c r="AX128" s="186"/>
      <c r="AY128" s="186"/>
      <c r="AZ128" s="186"/>
      <c r="BA128" s="186"/>
      <c r="BB128" s="186"/>
      <c r="BC128" s="186"/>
      <c r="BD128" s="186"/>
      <c r="BE128" s="186"/>
      <c r="BF128" s="186"/>
      <c r="BG128" s="186"/>
      <c r="BH128" s="186"/>
      <c r="BI128" s="269"/>
      <c r="BJ128" s="186"/>
      <c r="BK128" s="186"/>
      <c r="BL128" s="186"/>
      <c r="BM128" s="186"/>
      <c r="BN128" s="186"/>
      <c r="BO128" s="186"/>
      <c r="BP128" s="186"/>
      <c r="BQ128" s="186"/>
      <c r="BR128" s="156"/>
      <c r="BS128" s="156"/>
      <c r="BT128" s="156"/>
      <c r="BU128" s="53"/>
      <c r="BV128" s="26"/>
      <c r="BW128" s="26"/>
      <c r="BX128" s="26"/>
      <c r="BY128" s="26"/>
      <c r="BZ128" s="26"/>
      <c r="CA128" s="26"/>
      <c r="CB128" s="26"/>
      <c r="CC128" s="26"/>
      <c r="CD128" s="54"/>
    </row>
    <row r="129" spans="1:82" x14ac:dyDescent="0.25">
      <c r="A129" s="4"/>
      <c r="B129" s="61" t="s">
        <v>41</v>
      </c>
      <c r="C129" s="124">
        <v>214</v>
      </c>
      <c r="D129" s="60">
        <v>393</v>
      </c>
      <c r="E129" s="60">
        <v>298</v>
      </c>
      <c r="F129" s="60">
        <v>145</v>
      </c>
      <c r="G129" s="60">
        <v>219</v>
      </c>
      <c r="H129" s="60">
        <v>241</v>
      </c>
      <c r="I129" s="60">
        <v>299</v>
      </c>
      <c r="J129" s="60">
        <v>238</v>
      </c>
      <c r="K129" s="60">
        <v>32</v>
      </c>
      <c r="L129" s="60">
        <v>0</v>
      </c>
      <c r="M129" s="60">
        <v>0</v>
      </c>
      <c r="N129" s="186">
        <v>0</v>
      </c>
      <c r="O129" s="124">
        <v>0</v>
      </c>
      <c r="P129" s="60">
        <v>0</v>
      </c>
      <c r="Q129" s="126">
        <v>0</v>
      </c>
      <c r="R129" s="60">
        <v>0</v>
      </c>
      <c r="S129" s="126">
        <v>0</v>
      </c>
      <c r="T129" s="60">
        <v>0</v>
      </c>
      <c r="U129" s="186">
        <v>0</v>
      </c>
      <c r="V129" s="186">
        <v>0</v>
      </c>
      <c r="W129" s="186">
        <v>0</v>
      </c>
      <c r="X129" s="125">
        <v>0</v>
      </c>
      <c r="Y129" s="186">
        <v>0</v>
      </c>
      <c r="Z129" s="186">
        <v>0</v>
      </c>
      <c r="AA129" s="186">
        <v>0</v>
      </c>
      <c r="AB129" s="186">
        <v>0</v>
      </c>
      <c r="AC129" s="186">
        <v>0</v>
      </c>
      <c r="AD129" s="186">
        <v>0</v>
      </c>
      <c r="AE129" s="186">
        <v>260</v>
      </c>
      <c r="AF129" s="186">
        <v>318</v>
      </c>
      <c r="AG129" s="186">
        <v>279</v>
      </c>
      <c r="AH129" s="186">
        <v>132</v>
      </c>
      <c r="AI129" s="186">
        <v>46</v>
      </c>
      <c r="AJ129" s="125">
        <v>0</v>
      </c>
      <c r="AK129" s="186">
        <v>0</v>
      </c>
      <c r="AL129" s="186">
        <v>0</v>
      </c>
      <c r="AM129" s="186">
        <v>0</v>
      </c>
      <c r="AN129" s="186">
        <v>1</v>
      </c>
      <c r="AO129" s="186">
        <v>6</v>
      </c>
      <c r="AP129" s="186">
        <v>248</v>
      </c>
      <c r="AQ129" s="186">
        <v>373</v>
      </c>
      <c r="AR129" s="186">
        <v>235</v>
      </c>
      <c r="AS129" s="186">
        <v>360</v>
      </c>
      <c r="AT129" s="186">
        <v>218</v>
      </c>
      <c r="AU129" s="186">
        <v>121</v>
      </c>
      <c r="AV129" s="186">
        <v>0</v>
      </c>
      <c r="AW129" s="269">
        <v>0</v>
      </c>
      <c r="AX129" s="186">
        <v>0</v>
      </c>
      <c r="AY129" s="186">
        <v>0</v>
      </c>
      <c r="AZ129" s="186">
        <v>0</v>
      </c>
      <c r="BA129" s="186">
        <v>154</v>
      </c>
      <c r="BB129" s="186">
        <v>152</v>
      </c>
      <c r="BC129" s="186">
        <v>273</v>
      </c>
      <c r="BD129" s="186">
        <v>386</v>
      </c>
      <c r="BE129" s="186">
        <v>273</v>
      </c>
      <c r="BF129" s="186">
        <v>226</v>
      </c>
      <c r="BG129" s="186">
        <v>70</v>
      </c>
      <c r="BH129" s="186">
        <v>0</v>
      </c>
      <c r="BI129" s="269">
        <v>0</v>
      </c>
      <c r="BJ129" s="186">
        <v>0</v>
      </c>
      <c r="BK129" s="186">
        <v>0</v>
      </c>
      <c r="BL129" s="186">
        <v>10</v>
      </c>
      <c r="BM129" s="186">
        <v>16</v>
      </c>
      <c r="BN129" s="186">
        <v>0</v>
      </c>
      <c r="BO129" s="186">
        <v>0</v>
      </c>
      <c r="BP129" s="186">
        <v>2</v>
      </c>
      <c r="BQ129" s="186">
        <v>107</v>
      </c>
      <c r="BR129" s="186">
        <v>65</v>
      </c>
      <c r="BS129" s="186"/>
      <c r="BT129" s="186"/>
      <c r="BU129" s="53">
        <f>O129-C129</f>
        <v>-214</v>
      </c>
      <c r="BV129" s="26">
        <f>P129-D129</f>
        <v>-393</v>
      </c>
      <c r="BW129" s="26">
        <f>Q129-E129</f>
        <v>-298</v>
      </c>
      <c r="BX129" s="26">
        <f>R129-F129</f>
        <v>-145</v>
      </c>
      <c r="BY129" s="26">
        <f>S129-G129</f>
        <v>-219</v>
      </c>
      <c r="BZ129" s="26">
        <f t="shared" ref="BZ129:BZ134" si="167">T129-H129</f>
        <v>-241</v>
      </c>
      <c r="CA129" s="26">
        <f t="shared" ref="CA129:CA134" si="168">U129-I129</f>
        <v>-299</v>
      </c>
      <c r="CB129" s="26">
        <f t="shared" ref="CB129:CD134" si="169">V129-J129</f>
        <v>-238</v>
      </c>
      <c r="CC129" s="26">
        <f t="shared" si="169"/>
        <v>-32</v>
      </c>
      <c r="CD129" s="54">
        <f t="shared" si="169"/>
        <v>0</v>
      </c>
    </row>
    <row r="130" spans="1:82" x14ac:dyDescent="0.25">
      <c r="A130" s="4"/>
      <c r="B130" s="61" t="s">
        <v>42</v>
      </c>
      <c r="C130" s="124">
        <v>1</v>
      </c>
      <c r="D130" s="60">
        <v>81</v>
      </c>
      <c r="E130" s="60">
        <v>39</v>
      </c>
      <c r="F130" s="60">
        <v>263</v>
      </c>
      <c r="G130" s="60">
        <v>187</v>
      </c>
      <c r="H130" s="60">
        <v>237</v>
      </c>
      <c r="I130" s="60">
        <v>235</v>
      </c>
      <c r="J130" s="60">
        <v>259</v>
      </c>
      <c r="K130" s="60">
        <v>86</v>
      </c>
      <c r="L130" s="60">
        <v>0</v>
      </c>
      <c r="M130" s="60">
        <v>0</v>
      </c>
      <c r="N130" s="186">
        <v>0</v>
      </c>
      <c r="O130" s="124">
        <v>0</v>
      </c>
      <c r="P130" s="60">
        <v>0</v>
      </c>
      <c r="Q130" s="126">
        <v>0</v>
      </c>
      <c r="R130" s="60">
        <v>0</v>
      </c>
      <c r="S130" s="126">
        <v>0</v>
      </c>
      <c r="T130" s="60">
        <v>0</v>
      </c>
      <c r="U130" s="186">
        <v>0</v>
      </c>
      <c r="V130" s="186">
        <v>0</v>
      </c>
      <c r="W130" s="186">
        <v>0</v>
      </c>
      <c r="X130" s="125">
        <v>0</v>
      </c>
      <c r="Y130" s="186">
        <v>0</v>
      </c>
      <c r="Z130" s="186">
        <v>0</v>
      </c>
      <c r="AA130" s="186">
        <v>0</v>
      </c>
      <c r="AB130" s="186">
        <v>0</v>
      </c>
      <c r="AC130" s="186">
        <v>0</v>
      </c>
      <c r="AD130" s="186">
        <v>0</v>
      </c>
      <c r="AE130" s="186">
        <v>0</v>
      </c>
      <c r="AF130" s="186">
        <v>0</v>
      </c>
      <c r="AG130" s="186">
        <v>0</v>
      </c>
      <c r="AH130" s="186">
        <v>0</v>
      </c>
      <c r="AI130" s="186">
        <v>0</v>
      </c>
      <c r="AJ130" s="125">
        <v>0</v>
      </c>
      <c r="AK130" s="186">
        <v>0</v>
      </c>
      <c r="AL130" s="186">
        <v>0</v>
      </c>
      <c r="AM130" s="186">
        <v>0</v>
      </c>
      <c r="AN130" s="186">
        <v>0</v>
      </c>
      <c r="AO130" s="186">
        <v>0</v>
      </c>
      <c r="AP130" s="186">
        <v>0</v>
      </c>
      <c r="AQ130" s="186">
        <v>0</v>
      </c>
      <c r="AR130" s="186">
        <v>0</v>
      </c>
      <c r="AS130" s="186">
        <v>0</v>
      </c>
      <c r="AT130" s="186">
        <v>0</v>
      </c>
      <c r="AU130" s="186">
        <v>0</v>
      </c>
      <c r="AV130" s="186">
        <v>0</v>
      </c>
      <c r="AW130" s="269">
        <v>0</v>
      </c>
      <c r="AX130" s="186">
        <v>0</v>
      </c>
      <c r="AY130" s="186">
        <v>0</v>
      </c>
      <c r="AZ130" s="186">
        <v>0</v>
      </c>
      <c r="BA130" s="186">
        <v>0</v>
      </c>
      <c r="BB130" s="186">
        <v>0</v>
      </c>
      <c r="BC130" s="186">
        <v>0</v>
      </c>
      <c r="BD130" s="186">
        <v>0</v>
      </c>
      <c r="BE130" s="186">
        <v>0</v>
      </c>
      <c r="BF130" s="186">
        <v>0</v>
      </c>
      <c r="BG130" s="186">
        <v>0</v>
      </c>
      <c r="BH130" s="186">
        <v>0</v>
      </c>
      <c r="BI130" s="269">
        <v>0</v>
      </c>
      <c r="BJ130" s="186">
        <v>0</v>
      </c>
      <c r="BK130" s="186">
        <v>0</v>
      </c>
      <c r="BL130" s="186">
        <v>0</v>
      </c>
      <c r="BM130" s="186">
        <v>0</v>
      </c>
      <c r="BN130" s="186">
        <v>0</v>
      </c>
      <c r="BO130" s="186">
        <v>0</v>
      </c>
      <c r="BP130" s="186">
        <v>1</v>
      </c>
      <c r="BQ130" s="186">
        <v>19</v>
      </c>
      <c r="BR130" s="186">
        <v>8</v>
      </c>
      <c r="BS130" s="186"/>
      <c r="BT130" s="186"/>
      <c r="BU130" s="53">
        <f>O130-C130</f>
        <v>-1</v>
      </c>
      <c r="BV130" s="26">
        <f t="shared" ref="BV130:BY134" si="170">P130-D130</f>
        <v>-81</v>
      </c>
      <c r="BW130" s="26">
        <f t="shared" si="170"/>
        <v>-39</v>
      </c>
      <c r="BX130" s="26">
        <f t="shared" si="170"/>
        <v>-263</v>
      </c>
      <c r="BY130" s="26">
        <f t="shared" si="170"/>
        <v>-187</v>
      </c>
      <c r="BZ130" s="26">
        <f t="shared" si="167"/>
        <v>-237</v>
      </c>
      <c r="CA130" s="26">
        <f t="shared" si="168"/>
        <v>-235</v>
      </c>
      <c r="CB130" s="26">
        <f t="shared" si="169"/>
        <v>-259</v>
      </c>
      <c r="CC130" s="26">
        <f t="shared" si="169"/>
        <v>-86</v>
      </c>
      <c r="CD130" s="54">
        <f t="shared" si="169"/>
        <v>0</v>
      </c>
    </row>
    <row r="131" spans="1:82" x14ac:dyDescent="0.25">
      <c r="A131" s="4"/>
      <c r="B131" s="61" t="s">
        <v>57</v>
      </c>
      <c r="C131" s="124">
        <v>85</v>
      </c>
      <c r="D131" s="60">
        <v>136</v>
      </c>
      <c r="E131" s="60">
        <v>100</v>
      </c>
      <c r="F131" s="60">
        <v>88</v>
      </c>
      <c r="G131" s="60">
        <v>38</v>
      </c>
      <c r="H131" s="60">
        <v>43</v>
      </c>
      <c r="I131" s="60">
        <v>26</v>
      </c>
      <c r="J131" s="60">
        <v>20</v>
      </c>
      <c r="K131" s="60">
        <v>20</v>
      </c>
      <c r="L131" s="60">
        <v>11</v>
      </c>
      <c r="M131" s="60">
        <v>29</v>
      </c>
      <c r="N131" s="186">
        <v>86</v>
      </c>
      <c r="O131" s="124">
        <v>38</v>
      </c>
      <c r="P131" s="60">
        <v>0</v>
      </c>
      <c r="Q131" s="126">
        <v>0</v>
      </c>
      <c r="R131" s="60">
        <v>0</v>
      </c>
      <c r="S131" s="126">
        <v>0</v>
      </c>
      <c r="T131" s="60">
        <v>0</v>
      </c>
      <c r="U131" s="186">
        <v>0</v>
      </c>
      <c r="V131" s="186">
        <v>0</v>
      </c>
      <c r="W131" s="186">
        <v>3</v>
      </c>
      <c r="X131" s="125">
        <v>49</v>
      </c>
      <c r="Y131" s="186">
        <v>50</v>
      </c>
      <c r="Z131" s="186">
        <v>40</v>
      </c>
      <c r="AA131" s="186">
        <v>75</v>
      </c>
      <c r="AB131" s="186">
        <v>93</v>
      </c>
      <c r="AC131" s="186">
        <v>71</v>
      </c>
      <c r="AD131" s="186">
        <v>80</v>
      </c>
      <c r="AE131" s="186">
        <v>60</v>
      </c>
      <c r="AF131" s="186">
        <v>35</v>
      </c>
      <c r="AG131" s="186">
        <v>8</v>
      </c>
      <c r="AH131" s="186">
        <v>6</v>
      </c>
      <c r="AI131" s="186">
        <v>3</v>
      </c>
      <c r="AJ131" s="125">
        <v>9</v>
      </c>
      <c r="AK131" s="186">
        <v>22</v>
      </c>
      <c r="AL131" s="186">
        <v>27</v>
      </c>
      <c r="AM131" s="186">
        <v>27</v>
      </c>
      <c r="AN131" s="186">
        <v>44</v>
      </c>
      <c r="AO131" s="186">
        <v>41</v>
      </c>
      <c r="AP131" s="186">
        <v>57</v>
      </c>
      <c r="AQ131" s="186">
        <v>32</v>
      </c>
      <c r="AR131" s="186">
        <v>12</v>
      </c>
      <c r="AS131" s="186">
        <v>7</v>
      </c>
      <c r="AT131" s="186">
        <v>15</v>
      </c>
      <c r="AU131" s="186">
        <v>10</v>
      </c>
      <c r="AV131" s="186">
        <v>16</v>
      </c>
      <c r="AW131" s="269">
        <v>32</v>
      </c>
      <c r="AX131" s="186">
        <v>35</v>
      </c>
      <c r="AY131" s="186">
        <v>31</v>
      </c>
      <c r="AZ131" s="186">
        <v>70</v>
      </c>
      <c r="BA131" s="186">
        <v>13</v>
      </c>
      <c r="BB131" s="186">
        <v>18</v>
      </c>
      <c r="BC131" s="186">
        <v>54</v>
      </c>
      <c r="BD131" s="186">
        <v>21</v>
      </c>
      <c r="BE131" s="186">
        <v>20</v>
      </c>
      <c r="BF131" s="186">
        <v>16</v>
      </c>
      <c r="BG131" s="186">
        <v>18</v>
      </c>
      <c r="BH131" s="186">
        <v>14</v>
      </c>
      <c r="BI131" s="269">
        <v>30</v>
      </c>
      <c r="BJ131" s="186">
        <v>42</v>
      </c>
      <c r="BK131" s="186">
        <v>67</v>
      </c>
      <c r="BL131" s="186">
        <v>47</v>
      </c>
      <c r="BM131" s="186">
        <v>3</v>
      </c>
      <c r="BN131" s="186">
        <v>0</v>
      </c>
      <c r="BO131" s="186">
        <v>0</v>
      </c>
      <c r="BP131" s="186">
        <v>8</v>
      </c>
      <c r="BQ131" s="186">
        <v>15</v>
      </c>
      <c r="BR131" s="186">
        <v>13</v>
      </c>
      <c r="BS131" s="186"/>
      <c r="BT131" s="186"/>
      <c r="BU131" s="53">
        <f>O131-C131</f>
        <v>-47</v>
      </c>
      <c r="BV131" s="26">
        <f t="shared" si="170"/>
        <v>-136</v>
      </c>
      <c r="BW131" s="26">
        <f t="shared" si="170"/>
        <v>-100</v>
      </c>
      <c r="BX131" s="26">
        <f t="shared" si="170"/>
        <v>-88</v>
      </c>
      <c r="BY131" s="26">
        <f t="shared" si="170"/>
        <v>-38</v>
      </c>
      <c r="BZ131" s="26">
        <f t="shared" si="167"/>
        <v>-43</v>
      </c>
      <c r="CA131" s="26">
        <f t="shared" si="168"/>
        <v>-26</v>
      </c>
      <c r="CB131" s="26">
        <f t="shared" si="169"/>
        <v>-20</v>
      </c>
      <c r="CC131" s="26">
        <f t="shared" si="169"/>
        <v>-17</v>
      </c>
      <c r="CD131" s="54">
        <f t="shared" si="169"/>
        <v>38</v>
      </c>
    </row>
    <row r="132" spans="1:82" x14ac:dyDescent="0.25">
      <c r="A132" s="4"/>
      <c r="B132" s="61" t="s">
        <v>61</v>
      </c>
      <c r="C132" s="124"/>
      <c r="D132" s="60"/>
      <c r="E132" s="60"/>
      <c r="F132" s="60"/>
      <c r="G132" s="60"/>
      <c r="H132" s="60"/>
      <c r="I132" s="60"/>
      <c r="J132" s="60"/>
      <c r="K132" s="60"/>
      <c r="L132" s="60"/>
      <c r="M132" s="60"/>
      <c r="N132" s="186"/>
      <c r="O132" s="124"/>
      <c r="P132" s="60"/>
      <c r="Q132" s="126"/>
      <c r="R132" s="60"/>
      <c r="S132" s="126"/>
      <c r="T132" s="60"/>
      <c r="U132" s="186"/>
      <c r="V132" s="186"/>
      <c r="W132" s="186"/>
      <c r="X132" s="125"/>
      <c r="Y132" s="186"/>
      <c r="Z132" s="186"/>
      <c r="AA132" s="186"/>
      <c r="AB132" s="186"/>
      <c r="AC132" s="186"/>
      <c r="AD132" s="186"/>
      <c r="AE132" s="186"/>
      <c r="AF132" s="186"/>
      <c r="AG132" s="186"/>
      <c r="AH132" s="186"/>
      <c r="AI132" s="186"/>
      <c r="AJ132" s="125"/>
      <c r="AK132" s="186"/>
      <c r="AL132" s="186"/>
      <c r="AM132" s="186"/>
      <c r="AN132" s="186"/>
      <c r="AO132" s="186"/>
      <c r="AP132" s="186"/>
      <c r="AQ132" s="186"/>
      <c r="AR132" s="186"/>
      <c r="AS132" s="186"/>
      <c r="AT132" s="186"/>
      <c r="AU132" s="186"/>
      <c r="AV132" s="186"/>
      <c r="AW132" s="269"/>
      <c r="AX132" s="186"/>
      <c r="AY132" s="186"/>
      <c r="AZ132" s="186"/>
      <c r="BA132" s="186"/>
      <c r="BB132" s="186"/>
      <c r="BC132" s="186"/>
      <c r="BD132" s="186"/>
      <c r="BE132" s="186"/>
      <c r="BF132" s="186"/>
      <c r="BG132" s="186"/>
      <c r="BH132" s="186"/>
      <c r="BI132" s="269"/>
      <c r="BJ132" s="186"/>
      <c r="BK132" s="186"/>
      <c r="BL132" s="186"/>
      <c r="BM132" s="186"/>
      <c r="BN132" s="186">
        <v>0</v>
      </c>
      <c r="BO132" s="186">
        <v>0</v>
      </c>
      <c r="BP132" s="186">
        <v>1</v>
      </c>
      <c r="BQ132" s="186">
        <v>2</v>
      </c>
      <c r="BR132" s="186">
        <v>2</v>
      </c>
      <c r="BS132" s="186"/>
      <c r="BT132" s="186"/>
      <c r="BU132" s="53">
        <f>O132-C132</f>
        <v>0</v>
      </c>
      <c r="BV132" s="26">
        <f t="shared" si="170"/>
        <v>0</v>
      </c>
      <c r="BW132" s="26">
        <f t="shared" si="170"/>
        <v>0</v>
      </c>
      <c r="BX132" s="26">
        <f t="shared" si="170"/>
        <v>0</v>
      </c>
      <c r="BY132" s="26">
        <f t="shared" si="170"/>
        <v>0</v>
      </c>
      <c r="BZ132" s="26">
        <f t="shared" si="167"/>
        <v>0</v>
      </c>
      <c r="CA132" s="26">
        <f t="shared" si="168"/>
        <v>0</v>
      </c>
      <c r="CB132" s="26">
        <f t="shared" si="169"/>
        <v>0</v>
      </c>
      <c r="CC132" s="26">
        <f t="shared" si="169"/>
        <v>0</v>
      </c>
      <c r="CD132" s="54">
        <f t="shared" si="169"/>
        <v>0</v>
      </c>
    </row>
    <row r="133" spans="1:82" x14ac:dyDescent="0.25">
      <c r="A133" s="4"/>
      <c r="B133" s="61" t="s">
        <v>62</v>
      </c>
      <c r="C133" s="124"/>
      <c r="D133" s="60"/>
      <c r="E133" s="60"/>
      <c r="F133" s="60"/>
      <c r="G133" s="60"/>
      <c r="H133" s="60"/>
      <c r="I133" s="60"/>
      <c r="J133" s="60"/>
      <c r="K133" s="60"/>
      <c r="L133" s="60"/>
      <c r="M133" s="60"/>
      <c r="N133" s="186"/>
      <c r="O133" s="124"/>
      <c r="P133" s="60"/>
      <c r="Q133" s="126"/>
      <c r="R133" s="60"/>
      <c r="S133" s="126"/>
      <c r="T133" s="60"/>
      <c r="U133" s="186"/>
      <c r="V133" s="186"/>
      <c r="W133" s="186"/>
      <c r="X133" s="125"/>
      <c r="Y133" s="186"/>
      <c r="Z133" s="186"/>
      <c r="AA133" s="186"/>
      <c r="AB133" s="186"/>
      <c r="AC133" s="186"/>
      <c r="AD133" s="186"/>
      <c r="AE133" s="186"/>
      <c r="AF133" s="186"/>
      <c r="AG133" s="186"/>
      <c r="AH133" s="186"/>
      <c r="AI133" s="186"/>
      <c r="AJ133" s="125"/>
      <c r="AK133" s="186"/>
      <c r="AL133" s="186"/>
      <c r="AM133" s="186"/>
      <c r="AN133" s="186"/>
      <c r="AO133" s="186"/>
      <c r="AP133" s="186"/>
      <c r="AQ133" s="186"/>
      <c r="AR133" s="186"/>
      <c r="AS133" s="186"/>
      <c r="AT133" s="186"/>
      <c r="AU133" s="186"/>
      <c r="AV133" s="186"/>
      <c r="AW133" s="269"/>
      <c r="AX133" s="186"/>
      <c r="AY133" s="186"/>
      <c r="AZ133" s="186"/>
      <c r="BA133" s="186"/>
      <c r="BB133" s="186"/>
      <c r="BC133" s="186"/>
      <c r="BD133" s="186"/>
      <c r="BE133" s="186"/>
      <c r="BF133" s="186"/>
      <c r="BG133" s="186"/>
      <c r="BH133" s="186"/>
      <c r="BI133" s="269"/>
      <c r="BJ133" s="186"/>
      <c r="BK133" s="186"/>
      <c r="BL133" s="186"/>
      <c r="BM133" s="186"/>
      <c r="BN133" s="186">
        <v>0</v>
      </c>
      <c r="BO133" s="186">
        <v>0</v>
      </c>
      <c r="BP133" s="186">
        <v>0</v>
      </c>
      <c r="BQ133" s="186">
        <v>0</v>
      </c>
      <c r="BR133" s="186">
        <v>0</v>
      </c>
      <c r="BS133" s="186"/>
      <c r="BT133" s="186"/>
      <c r="BU133" s="53">
        <f>O133-C133</f>
        <v>0</v>
      </c>
      <c r="BV133" s="26">
        <f t="shared" si="170"/>
        <v>0</v>
      </c>
      <c r="BW133" s="26">
        <f t="shared" si="170"/>
        <v>0</v>
      </c>
      <c r="BX133" s="26">
        <f t="shared" si="170"/>
        <v>0</v>
      </c>
      <c r="BY133" s="26">
        <f t="shared" si="170"/>
        <v>0</v>
      </c>
      <c r="BZ133" s="26">
        <f t="shared" si="167"/>
        <v>0</v>
      </c>
      <c r="CA133" s="26">
        <f t="shared" si="168"/>
        <v>0</v>
      </c>
      <c r="CB133" s="26">
        <f t="shared" si="169"/>
        <v>0</v>
      </c>
      <c r="CC133" s="26">
        <f t="shared" si="169"/>
        <v>0</v>
      </c>
      <c r="CD133" s="54">
        <f t="shared" si="169"/>
        <v>0</v>
      </c>
    </row>
    <row r="134" spans="1:82" x14ac:dyDescent="0.25">
      <c r="A134" s="4"/>
      <c r="B134" s="61" t="s">
        <v>46</v>
      </c>
      <c r="C134" s="124">
        <v>300</v>
      </c>
      <c r="D134" s="60">
        <v>610</v>
      </c>
      <c r="E134" s="60">
        <v>437</v>
      </c>
      <c r="F134" s="60">
        <v>496</v>
      </c>
      <c r="G134" s="60">
        <v>444</v>
      </c>
      <c r="H134" s="60">
        <v>521</v>
      </c>
      <c r="I134" s="60">
        <v>560</v>
      </c>
      <c r="J134" s="60">
        <v>517</v>
      </c>
      <c r="K134" s="60">
        <v>138</v>
      </c>
      <c r="L134" s="60">
        <v>11</v>
      </c>
      <c r="M134" s="60">
        <v>29</v>
      </c>
      <c r="N134" s="186">
        <v>86</v>
      </c>
      <c r="O134" s="124">
        <v>38</v>
      </c>
      <c r="P134" s="60">
        <v>0</v>
      </c>
      <c r="Q134" s="126">
        <v>0</v>
      </c>
      <c r="R134" s="60">
        <v>0</v>
      </c>
      <c r="S134" s="126">
        <v>0</v>
      </c>
      <c r="T134" s="60">
        <v>0</v>
      </c>
      <c r="U134" s="186">
        <v>0</v>
      </c>
      <c r="V134" s="186">
        <v>0</v>
      </c>
      <c r="W134" s="186">
        <f>SUM(W129:W131)</f>
        <v>3</v>
      </c>
      <c r="X134" s="125">
        <f>SUM(X129:X131)</f>
        <v>49</v>
      </c>
      <c r="Y134" s="186">
        <f t="shared" ref="Y134:AJ134" si="171">SUM(Y129:Y131)</f>
        <v>50</v>
      </c>
      <c r="Z134" s="186">
        <f t="shared" si="171"/>
        <v>40</v>
      </c>
      <c r="AA134" s="186">
        <f t="shared" si="171"/>
        <v>75</v>
      </c>
      <c r="AB134" s="186">
        <f t="shared" si="171"/>
        <v>93</v>
      </c>
      <c r="AC134" s="186">
        <f t="shared" si="171"/>
        <v>71</v>
      </c>
      <c r="AD134" s="186">
        <f t="shared" si="171"/>
        <v>80</v>
      </c>
      <c r="AE134" s="186">
        <f t="shared" si="171"/>
        <v>320</v>
      </c>
      <c r="AF134" s="186">
        <f t="shared" si="171"/>
        <v>353</v>
      </c>
      <c r="AG134" s="186">
        <f t="shared" si="171"/>
        <v>287</v>
      </c>
      <c r="AH134" s="186">
        <f t="shared" si="171"/>
        <v>138</v>
      </c>
      <c r="AI134" s="186">
        <f t="shared" si="171"/>
        <v>49</v>
      </c>
      <c r="AJ134" s="125">
        <f t="shared" si="171"/>
        <v>9</v>
      </c>
      <c r="AK134" s="186">
        <v>22</v>
      </c>
      <c r="AL134" s="186">
        <v>27</v>
      </c>
      <c r="AM134" s="186">
        <v>27</v>
      </c>
      <c r="AN134" s="186">
        <f>SUM(AN129:AN131)</f>
        <v>45</v>
      </c>
      <c r="AO134" s="186">
        <v>47</v>
      </c>
      <c r="AP134" s="186">
        <v>305</v>
      </c>
      <c r="AQ134" s="186">
        <v>405</v>
      </c>
      <c r="AR134" s="186">
        <v>247</v>
      </c>
      <c r="AS134" s="186">
        <v>367</v>
      </c>
      <c r="AT134" s="186">
        <v>233</v>
      </c>
      <c r="AU134" s="186">
        <v>131</v>
      </c>
      <c r="AV134" s="186">
        <v>16</v>
      </c>
      <c r="AW134" s="269">
        <v>32</v>
      </c>
      <c r="AX134" s="186">
        <v>35</v>
      </c>
      <c r="AY134" s="186">
        <v>31</v>
      </c>
      <c r="AZ134" s="186">
        <v>70</v>
      </c>
      <c r="BA134" s="186">
        <v>167</v>
      </c>
      <c r="BB134" s="186">
        <v>170</v>
      </c>
      <c r="BC134" s="186">
        <v>327</v>
      </c>
      <c r="BD134" s="186">
        <v>407</v>
      </c>
      <c r="BE134" s="186">
        <v>293</v>
      </c>
      <c r="BF134" s="186">
        <v>242</v>
      </c>
      <c r="BG134" s="186">
        <v>88</v>
      </c>
      <c r="BH134" s="186">
        <v>14</v>
      </c>
      <c r="BI134" s="269">
        <v>30</v>
      </c>
      <c r="BJ134" s="186">
        <v>42</v>
      </c>
      <c r="BK134" s="186">
        <v>67</v>
      </c>
      <c r="BL134" s="186">
        <v>57</v>
      </c>
      <c r="BM134" s="186">
        <v>19</v>
      </c>
      <c r="BN134" s="186">
        <v>0</v>
      </c>
      <c r="BO134" s="186">
        <v>0</v>
      </c>
      <c r="BP134" s="186">
        <v>12</v>
      </c>
      <c r="BQ134" s="186">
        <v>143</v>
      </c>
      <c r="BR134" s="156">
        <v>88</v>
      </c>
      <c r="BS134" s="156"/>
      <c r="BT134" s="156"/>
      <c r="BU134" s="53">
        <f>O134-C134</f>
        <v>-262</v>
      </c>
      <c r="BV134" s="26">
        <f t="shared" si="170"/>
        <v>-610</v>
      </c>
      <c r="BW134" s="26">
        <f t="shared" si="170"/>
        <v>-437</v>
      </c>
      <c r="BX134" s="26">
        <f t="shared" si="170"/>
        <v>-496</v>
      </c>
      <c r="BY134" s="26">
        <f t="shared" si="170"/>
        <v>-444</v>
      </c>
      <c r="BZ134" s="26">
        <f t="shared" si="167"/>
        <v>-521</v>
      </c>
      <c r="CA134" s="26">
        <f t="shared" si="168"/>
        <v>-560</v>
      </c>
      <c r="CB134" s="26">
        <f t="shared" si="169"/>
        <v>-517</v>
      </c>
      <c r="CC134" s="26">
        <f t="shared" si="169"/>
        <v>-135</v>
      </c>
      <c r="CD134" s="54">
        <f t="shared" si="169"/>
        <v>38</v>
      </c>
    </row>
    <row r="135" spans="1:82" x14ac:dyDescent="0.25">
      <c r="A135" s="4">
        <v>19</v>
      </c>
      <c r="B135" s="52" t="s">
        <v>24</v>
      </c>
      <c r="C135" s="124"/>
      <c r="D135" s="60"/>
      <c r="E135" s="60"/>
      <c r="F135" s="60"/>
      <c r="G135" s="60"/>
      <c r="H135" s="60"/>
      <c r="I135" s="60"/>
      <c r="J135" s="60"/>
      <c r="K135" s="60"/>
      <c r="L135" s="60"/>
      <c r="M135" s="60"/>
      <c r="N135" s="186"/>
      <c r="O135" s="124"/>
      <c r="P135" s="60"/>
      <c r="Q135" s="126"/>
      <c r="R135" s="60"/>
      <c r="S135" s="126"/>
      <c r="T135" s="60"/>
      <c r="U135" s="186"/>
      <c r="V135" s="186"/>
      <c r="W135" s="186"/>
      <c r="X135" s="125"/>
      <c r="Y135" s="186"/>
      <c r="Z135" s="186"/>
      <c r="AA135" s="186"/>
      <c r="AB135" s="186"/>
      <c r="AC135" s="186"/>
      <c r="AD135" s="186"/>
      <c r="AE135" s="186"/>
      <c r="AF135" s="186"/>
      <c r="AG135" s="186"/>
      <c r="AH135" s="186"/>
      <c r="AI135" s="186"/>
      <c r="AJ135" s="125"/>
      <c r="AK135" s="186"/>
      <c r="AL135" s="186"/>
      <c r="AM135" s="186"/>
      <c r="AN135" s="186"/>
      <c r="AO135" s="186"/>
      <c r="AP135" s="186"/>
      <c r="AQ135" s="186"/>
      <c r="AR135" s="186"/>
      <c r="AS135" s="186"/>
      <c r="AT135" s="186"/>
      <c r="AU135" s="186"/>
      <c r="AV135" s="186"/>
      <c r="AW135" s="269"/>
      <c r="AX135" s="186"/>
      <c r="AY135" s="186"/>
      <c r="AZ135" s="186"/>
      <c r="BA135" s="186"/>
      <c r="BB135" s="186"/>
      <c r="BC135" s="186"/>
      <c r="BD135" s="186"/>
      <c r="BE135" s="186"/>
      <c r="BF135" s="186"/>
      <c r="BG135" s="186"/>
      <c r="BH135" s="186"/>
      <c r="BI135" s="269"/>
      <c r="BJ135" s="186"/>
      <c r="BK135" s="186"/>
      <c r="BL135" s="186"/>
      <c r="BM135" s="186"/>
      <c r="BN135" s="186"/>
      <c r="BO135" s="186"/>
      <c r="BP135" s="186"/>
      <c r="BQ135" s="186"/>
      <c r="BR135" s="156"/>
      <c r="BS135" s="156"/>
      <c r="BT135" s="156"/>
      <c r="BU135" s="53"/>
      <c r="BV135" s="26"/>
      <c r="BW135" s="26"/>
      <c r="BX135" s="26"/>
      <c r="BY135" s="26"/>
      <c r="BZ135" s="26"/>
      <c r="CA135" s="26"/>
      <c r="CB135" s="26"/>
      <c r="CC135" s="26"/>
      <c r="CD135" s="54"/>
    </row>
    <row r="136" spans="1:82" x14ac:dyDescent="0.25">
      <c r="A136" s="4"/>
      <c r="B136" s="61" t="s">
        <v>41</v>
      </c>
      <c r="C136" s="124">
        <v>1591</v>
      </c>
      <c r="D136" s="60">
        <v>2343</v>
      </c>
      <c r="E136" s="60">
        <v>2780</v>
      </c>
      <c r="F136" s="60">
        <v>2613</v>
      </c>
      <c r="G136" s="60">
        <v>2792</v>
      </c>
      <c r="H136" s="60">
        <v>2525</v>
      </c>
      <c r="I136" s="60">
        <v>2081</v>
      </c>
      <c r="J136" s="60">
        <v>1784</v>
      </c>
      <c r="K136" s="60">
        <v>1761</v>
      </c>
      <c r="L136" s="60">
        <v>1339</v>
      </c>
      <c r="M136" s="60">
        <v>972</v>
      </c>
      <c r="N136" s="186">
        <v>1152</v>
      </c>
      <c r="O136" s="124">
        <v>1496</v>
      </c>
      <c r="P136" s="60">
        <v>1924</v>
      </c>
      <c r="Q136" s="126">
        <v>1368</v>
      </c>
      <c r="R136" s="60">
        <v>1232</v>
      </c>
      <c r="S136" s="126">
        <v>1065</v>
      </c>
      <c r="T136" s="60">
        <v>1096</v>
      </c>
      <c r="U136" s="186">
        <v>1192</v>
      </c>
      <c r="V136" s="186">
        <v>1167</v>
      </c>
      <c r="W136" s="186">
        <v>1448</v>
      </c>
      <c r="X136" s="125">
        <v>1188</v>
      </c>
      <c r="Y136" s="186">
        <v>1103</v>
      </c>
      <c r="Z136" s="186">
        <v>1180</v>
      </c>
      <c r="AA136" s="186">
        <v>1382</v>
      </c>
      <c r="AB136" s="186">
        <v>2098</v>
      </c>
      <c r="AC136" s="186">
        <v>3421</v>
      </c>
      <c r="AD136" s="186">
        <v>4483</v>
      </c>
      <c r="AE136" s="186">
        <v>4737</v>
      </c>
      <c r="AF136" s="186">
        <v>5194</v>
      </c>
      <c r="AG136" s="186">
        <v>6141</v>
      </c>
      <c r="AH136" s="186">
        <v>5702</v>
      </c>
      <c r="AI136" s="186">
        <v>4831</v>
      </c>
      <c r="AJ136" s="125">
        <v>3424</v>
      </c>
      <c r="AK136" s="186">
        <v>2893</v>
      </c>
      <c r="AL136" s="186">
        <v>3030</v>
      </c>
      <c r="AM136" s="186">
        <v>3511</v>
      </c>
      <c r="AN136" s="186">
        <v>3417</v>
      </c>
      <c r="AO136" s="186">
        <v>3070</v>
      </c>
      <c r="AP136" s="186">
        <v>3593</v>
      </c>
      <c r="AQ136" s="186">
        <v>6021</v>
      </c>
      <c r="AR136" s="186">
        <v>7116</v>
      </c>
      <c r="AS136" s="186">
        <v>6132</v>
      </c>
      <c r="AT136" s="186">
        <v>5556</v>
      </c>
      <c r="AU136" s="186">
        <v>4658</v>
      </c>
      <c r="AV136" s="186">
        <v>2986</v>
      </c>
      <c r="AW136" s="269">
        <v>2361</v>
      </c>
      <c r="AX136" s="186">
        <v>2381</v>
      </c>
      <c r="AY136" s="186">
        <v>2611</v>
      </c>
      <c r="AZ136" s="186">
        <v>4645</v>
      </c>
      <c r="BA136" s="186">
        <v>7398</v>
      </c>
      <c r="BB136" s="186">
        <v>7549</v>
      </c>
      <c r="BC136" s="186">
        <v>7180</v>
      </c>
      <c r="BD136" s="186">
        <v>6428</v>
      </c>
      <c r="BE136" s="186">
        <v>5511</v>
      </c>
      <c r="BF136" s="186">
        <v>4922</v>
      </c>
      <c r="BG136" s="186">
        <v>3767</v>
      </c>
      <c r="BH136" s="186">
        <v>2295</v>
      </c>
      <c r="BI136" s="269">
        <v>1450</v>
      </c>
      <c r="BJ136" s="186">
        <v>1577</v>
      </c>
      <c r="BK136" s="186">
        <v>1901</v>
      </c>
      <c r="BL136" s="186">
        <v>5338</v>
      </c>
      <c r="BM136" s="186">
        <v>5472</v>
      </c>
      <c r="BN136" s="186">
        <v>1221</v>
      </c>
      <c r="BO136" s="186">
        <v>684</v>
      </c>
      <c r="BP136" s="186">
        <v>451</v>
      </c>
      <c r="BQ136" s="186">
        <v>898</v>
      </c>
      <c r="BR136" s="156">
        <v>1446</v>
      </c>
      <c r="BS136" s="156"/>
      <c r="BT136" s="156"/>
      <c r="BU136" s="53">
        <f>O136-C136</f>
        <v>-95</v>
      </c>
      <c r="BV136" s="26">
        <f>P136-D136</f>
        <v>-419</v>
      </c>
      <c r="BW136" s="26">
        <f>Q136-E136</f>
        <v>-1412</v>
      </c>
      <c r="BX136" s="26">
        <f>R136-F136</f>
        <v>-1381</v>
      </c>
      <c r="BY136" s="26">
        <f>S136-G136</f>
        <v>-1727</v>
      </c>
      <c r="BZ136" s="26">
        <f t="shared" ref="BZ136:BZ141" si="172">T136-H136</f>
        <v>-1429</v>
      </c>
      <c r="CA136" s="26">
        <f t="shared" ref="CA136:CA141" si="173">U136-I136</f>
        <v>-889</v>
      </c>
      <c r="CB136" s="26">
        <f t="shared" ref="CB136:CD141" si="174">V136-J136</f>
        <v>-617</v>
      </c>
      <c r="CC136" s="26">
        <f t="shared" si="174"/>
        <v>-313</v>
      </c>
      <c r="CD136" s="54">
        <f t="shared" si="174"/>
        <v>-151</v>
      </c>
    </row>
    <row r="137" spans="1:82" x14ac:dyDescent="0.25">
      <c r="A137" s="4"/>
      <c r="B137" s="61" t="s">
        <v>63</v>
      </c>
      <c r="C137" s="124"/>
      <c r="D137" s="60"/>
      <c r="E137" s="60"/>
      <c r="F137" s="60"/>
      <c r="G137" s="60"/>
      <c r="H137" s="60"/>
      <c r="I137" s="60"/>
      <c r="J137" s="60"/>
      <c r="K137" s="60"/>
      <c r="L137" s="60"/>
      <c r="M137" s="60"/>
      <c r="N137" s="186"/>
      <c r="O137" s="124"/>
      <c r="P137" s="60"/>
      <c r="Q137" s="126"/>
      <c r="R137" s="60"/>
      <c r="S137" s="126"/>
      <c r="T137" s="60"/>
      <c r="U137" s="186"/>
      <c r="V137" s="186"/>
      <c r="W137" s="186"/>
      <c r="X137" s="125"/>
      <c r="Y137" s="186"/>
      <c r="Z137" s="186"/>
      <c r="AA137" s="186"/>
      <c r="AB137" s="186"/>
      <c r="AC137" s="186"/>
      <c r="AD137" s="186"/>
      <c r="AE137" s="186"/>
      <c r="AF137" s="186"/>
      <c r="AG137" s="186"/>
      <c r="AH137" s="186"/>
      <c r="AI137" s="186"/>
      <c r="AJ137" s="125"/>
      <c r="AK137" s="186"/>
      <c r="AL137" s="186"/>
      <c r="AM137" s="186"/>
      <c r="AN137" s="186"/>
      <c r="AO137" s="186"/>
      <c r="AP137" s="186"/>
      <c r="AQ137" s="186"/>
      <c r="AR137" s="186"/>
      <c r="AS137" s="186"/>
      <c r="AT137" s="186"/>
      <c r="AU137" s="186"/>
      <c r="AV137" s="186"/>
      <c r="AW137" s="269"/>
      <c r="AX137" s="186"/>
      <c r="AY137" s="186"/>
      <c r="AZ137" s="186"/>
      <c r="BA137" s="186"/>
      <c r="BB137" s="186"/>
      <c r="BC137" s="186"/>
      <c r="BD137" s="186"/>
      <c r="BE137" s="186"/>
      <c r="BF137" s="186"/>
      <c r="BG137" s="186"/>
      <c r="BH137" s="186"/>
      <c r="BI137" s="269"/>
      <c r="BJ137" s="186"/>
      <c r="BK137" s="186"/>
      <c r="BL137" s="186"/>
      <c r="BM137" s="186"/>
      <c r="BN137" s="186">
        <v>166</v>
      </c>
      <c r="BO137" s="186">
        <v>128</v>
      </c>
      <c r="BP137" s="186">
        <v>108</v>
      </c>
      <c r="BQ137" s="186">
        <v>205</v>
      </c>
      <c r="BR137" s="156">
        <v>291</v>
      </c>
      <c r="BS137" s="156"/>
      <c r="BT137" s="156"/>
      <c r="BU137" s="53">
        <f>O137-C137</f>
        <v>0</v>
      </c>
      <c r="BV137" s="26">
        <f t="shared" ref="BV137:BY141" si="175">P137-D137</f>
        <v>0</v>
      </c>
      <c r="BW137" s="26">
        <f t="shared" si="175"/>
        <v>0</v>
      </c>
      <c r="BX137" s="26">
        <f t="shared" si="175"/>
        <v>0</v>
      </c>
      <c r="BY137" s="26">
        <f t="shared" si="175"/>
        <v>0</v>
      </c>
      <c r="BZ137" s="26">
        <f t="shared" si="172"/>
        <v>0</v>
      </c>
      <c r="CA137" s="26">
        <f t="shared" si="173"/>
        <v>0</v>
      </c>
      <c r="CB137" s="26">
        <f t="shared" si="174"/>
        <v>0</v>
      </c>
      <c r="CC137" s="26">
        <f t="shared" si="174"/>
        <v>0</v>
      </c>
      <c r="CD137" s="54">
        <f t="shared" si="174"/>
        <v>0</v>
      </c>
    </row>
    <row r="138" spans="1:82" x14ac:dyDescent="0.25">
      <c r="A138" s="4"/>
      <c r="B138" s="61" t="s">
        <v>57</v>
      </c>
      <c r="C138" s="124">
        <v>17</v>
      </c>
      <c r="D138" s="60">
        <v>21</v>
      </c>
      <c r="E138" s="60">
        <v>24</v>
      </c>
      <c r="F138" s="60">
        <v>31</v>
      </c>
      <c r="G138" s="60">
        <v>32</v>
      </c>
      <c r="H138" s="60">
        <v>24</v>
      </c>
      <c r="I138" s="60">
        <v>18</v>
      </c>
      <c r="J138" s="60">
        <v>14</v>
      </c>
      <c r="K138" s="60">
        <v>14</v>
      </c>
      <c r="L138" s="60">
        <v>9</v>
      </c>
      <c r="M138" s="60">
        <v>3</v>
      </c>
      <c r="N138" s="186">
        <v>9</v>
      </c>
      <c r="O138" s="124">
        <v>15</v>
      </c>
      <c r="P138" s="60">
        <v>30</v>
      </c>
      <c r="Q138" s="126">
        <v>38</v>
      </c>
      <c r="R138" s="60">
        <v>47</v>
      </c>
      <c r="S138" s="126">
        <v>54</v>
      </c>
      <c r="T138" s="60">
        <v>95</v>
      </c>
      <c r="U138" s="186">
        <v>153</v>
      </c>
      <c r="V138" s="186">
        <v>248</v>
      </c>
      <c r="W138" s="186">
        <v>257</v>
      </c>
      <c r="X138" s="125">
        <v>260</v>
      </c>
      <c r="Y138" s="186">
        <v>260</v>
      </c>
      <c r="Z138" s="186">
        <v>241</v>
      </c>
      <c r="AA138" s="186">
        <v>247</v>
      </c>
      <c r="AB138" s="186">
        <v>260</v>
      </c>
      <c r="AC138" s="186">
        <v>217</v>
      </c>
      <c r="AD138" s="186">
        <v>184</v>
      </c>
      <c r="AE138" s="186">
        <v>151</v>
      </c>
      <c r="AF138" s="186">
        <v>127</v>
      </c>
      <c r="AG138" s="186">
        <v>109</v>
      </c>
      <c r="AH138" s="186">
        <v>91</v>
      </c>
      <c r="AI138" s="186">
        <v>84</v>
      </c>
      <c r="AJ138" s="125">
        <v>72</v>
      </c>
      <c r="AK138" s="186">
        <v>67</v>
      </c>
      <c r="AL138" s="186">
        <v>56</v>
      </c>
      <c r="AM138" s="186">
        <v>67</v>
      </c>
      <c r="AN138" s="186">
        <v>90</v>
      </c>
      <c r="AO138" s="186">
        <v>87</v>
      </c>
      <c r="AP138" s="186">
        <v>102</v>
      </c>
      <c r="AQ138" s="186">
        <v>80</v>
      </c>
      <c r="AR138" s="186">
        <v>70</v>
      </c>
      <c r="AS138" s="186">
        <v>62</v>
      </c>
      <c r="AT138" s="186">
        <v>64</v>
      </c>
      <c r="AU138" s="186">
        <v>45</v>
      </c>
      <c r="AV138" s="186">
        <v>54</v>
      </c>
      <c r="AW138" s="269">
        <v>55</v>
      </c>
      <c r="AX138" s="186">
        <v>56</v>
      </c>
      <c r="AY138" s="186">
        <v>76</v>
      </c>
      <c r="AZ138" s="186">
        <v>81</v>
      </c>
      <c r="BA138" s="186">
        <v>65</v>
      </c>
      <c r="BB138" s="186">
        <v>77</v>
      </c>
      <c r="BC138" s="186">
        <v>62</v>
      </c>
      <c r="BD138" s="186">
        <v>43</v>
      </c>
      <c r="BE138" s="186">
        <v>34</v>
      </c>
      <c r="BF138" s="186">
        <v>36</v>
      </c>
      <c r="BG138" s="186">
        <v>25</v>
      </c>
      <c r="BH138" s="186">
        <v>34</v>
      </c>
      <c r="BI138" s="269">
        <v>31</v>
      </c>
      <c r="BJ138" s="186">
        <v>35</v>
      </c>
      <c r="BK138" s="186">
        <v>55</v>
      </c>
      <c r="BL138" s="186">
        <v>52</v>
      </c>
      <c r="BM138" s="186">
        <v>31</v>
      </c>
      <c r="BN138" s="186">
        <v>20</v>
      </c>
      <c r="BO138" s="186">
        <v>24</v>
      </c>
      <c r="BP138" s="186">
        <v>45</v>
      </c>
      <c r="BQ138" s="186">
        <v>58</v>
      </c>
      <c r="BR138" s="156">
        <v>56</v>
      </c>
      <c r="BS138" s="156"/>
      <c r="BT138" s="156"/>
      <c r="BU138" s="53">
        <f>O138-C138</f>
        <v>-2</v>
      </c>
      <c r="BV138" s="26">
        <f t="shared" si="175"/>
        <v>9</v>
      </c>
      <c r="BW138" s="26">
        <f t="shared" si="175"/>
        <v>14</v>
      </c>
      <c r="BX138" s="26">
        <f t="shared" si="175"/>
        <v>16</v>
      </c>
      <c r="BY138" s="26">
        <f t="shared" si="175"/>
        <v>22</v>
      </c>
      <c r="BZ138" s="26">
        <f t="shared" si="172"/>
        <v>71</v>
      </c>
      <c r="CA138" s="26">
        <f t="shared" si="173"/>
        <v>135</v>
      </c>
      <c r="CB138" s="26">
        <f t="shared" si="174"/>
        <v>234</v>
      </c>
      <c r="CC138" s="26">
        <f t="shared" si="174"/>
        <v>243</v>
      </c>
      <c r="CD138" s="54">
        <f t="shared" si="174"/>
        <v>251</v>
      </c>
    </row>
    <row r="139" spans="1:82" x14ac:dyDescent="0.25">
      <c r="A139" s="4"/>
      <c r="B139" s="61" t="s">
        <v>61</v>
      </c>
      <c r="C139" s="124"/>
      <c r="D139" s="60"/>
      <c r="E139" s="60"/>
      <c r="F139" s="60"/>
      <c r="G139" s="60"/>
      <c r="H139" s="60"/>
      <c r="I139" s="60"/>
      <c r="J139" s="60"/>
      <c r="K139" s="60"/>
      <c r="L139" s="60"/>
      <c r="M139" s="60"/>
      <c r="N139" s="186"/>
      <c r="O139" s="124"/>
      <c r="P139" s="60"/>
      <c r="Q139" s="126"/>
      <c r="R139" s="60"/>
      <c r="S139" s="126"/>
      <c r="T139" s="60"/>
      <c r="U139" s="186"/>
      <c r="V139" s="186"/>
      <c r="W139" s="186"/>
      <c r="X139" s="125"/>
      <c r="Y139" s="186"/>
      <c r="Z139" s="186"/>
      <c r="AA139" s="186"/>
      <c r="AB139" s="186"/>
      <c r="AC139" s="186"/>
      <c r="AD139" s="186"/>
      <c r="AE139" s="186"/>
      <c r="AF139" s="186"/>
      <c r="AG139" s="186"/>
      <c r="AH139" s="186"/>
      <c r="AI139" s="186"/>
      <c r="AJ139" s="125"/>
      <c r="AK139" s="186"/>
      <c r="AL139" s="186"/>
      <c r="AM139" s="186"/>
      <c r="AN139" s="186"/>
      <c r="AO139" s="186"/>
      <c r="AP139" s="186"/>
      <c r="AQ139" s="186"/>
      <c r="AR139" s="186"/>
      <c r="AS139" s="186"/>
      <c r="AT139" s="186"/>
      <c r="AU139" s="186"/>
      <c r="AV139" s="186"/>
      <c r="AW139" s="269"/>
      <c r="AX139" s="186"/>
      <c r="AY139" s="186"/>
      <c r="AZ139" s="186"/>
      <c r="BA139" s="186"/>
      <c r="BB139" s="186"/>
      <c r="BC139" s="186"/>
      <c r="BD139" s="186"/>
      <c r="BE139" s="186"/>
      <c r="BF139" s="186"/>
      <c r="BG139" s="186"/>
      <c r="BH139" s="186"/>
      <c r="BI139" s="269"/>
      <c r="BJ139" s="186"/>
      <c r="BK139" s="186"/>
      <c r="BL139" s="186"/>
      <c r="BM139" s="186"/>
      <c r="BN139" s="186">
        <v>1</v>
      </c>
      <c r="BO139" s="186">
        <v>1</v>
      </c>
      <c r="BP139" s="186">
        <v>12</v>
      </c>
      <c r="BQ139" s="186">
        <v>12</v>
      </c>
      <c r="BR139" s="156">
        <v>9</v>
      </c>
      <c r="BS139" s="156"/>
      <c r="BT139" s="156"/>
      <c r="BU139" s="53">
        <f>O139-C139</f>
        <v>0</v>
      </c>
      <c r="BV139" s="26">
        <f t="shared" si="175"/>
        <v>0</v>
      </c>
      <c r="BW139" s="26">
        <f t="shared" si="175"/>
        <v>0</v>
      </c>
      <c r="BX139" s="26">
        <f t="shared" si="175"/>
        <v>0</v>
      </c>
      <c r="BY139" s="26">
        <f t="shared" si="175"/>
        <v>0</v>
      </c>
      <c r="BZ139" s="26">
        <f t="shared" si="172"/>
        <v>0</v>
      </c>
      <c r="CA139" s="26">
        <f t="shared" si="173"/>
        <v>0</v>
      </c>
      <c r="CB139" s="26">
        <f t="shared" si="174"/>
        <v>0</v>
      </c>
      <c r="CC139" s="26">
        <f t="shared" si="174"/>
        <v>0</v>
      </c>
      <c r="CD139" s="54">
        <f t="shared" si="174"/>
        <v>0</v>
      </c>
    </row>
    <row r="140" spans="1:82" ht="15.75" thickBot="1" x14ac:dyDescent="0.3">
      <c r="A140" s="4"/>
      <c r="B140" s="61" t="s">
        <v>62</v>
      </c>
      <c r="C140" s="784"/>
      <c r="D140" s="785"/>
      <c r="E140" s="785"/>
      <c r="F140" s="785"/>
      <c r="G140" s="785"/>
      <c r="H140" s="786"/>
      <c r="I140" s="785"/>
      <c r="J140" s="786"/>
      <c r="K140" s="785"/>
      <c r="L140" s="786"/>
      <c r="M140" s="786"/>
      <c r="N140" s="787"/>
      <c r="O140" s="250"/>
      <c r="P140" s="249"/>
      <c r="Q140" s="796"/>
      <c r="R140" s="249"/>
      <c r="S140" s="796"/>
      <c r="T140" s="249"/>
      <c r="U140" s="797"/>
      <c r="V140" s="797"/>
      <c r="W140" s="797"/>
      <c r="X140" s="798"/>
      <c r="Y140" s="265"/>
      <c r="Z140" s="265"/>
      <c r="AA140" s="265"/>
      <c r="AB140" s="265"/>
      <c r="AC140" s="265"/>
      <c r="AD140" s="265"/>
      <c r="AE140" s="265"/>
      <c r="AF140" s="265"/>
      <c r="AG140" s="265"/>
      <c r="AH140" s="265"/>
      <c r="AI140" s="265"/>
      <c r="AJ140" s="282"/>
      <c r="AK140" s="265"/>
      <c r="AL140" s="265"/>
      <c r="AM140" s="265"/>
      <c r="AN140" s="265"/>
      <c r="AO140" s="265"/>
      <c r="AP140" s="265"/>
      <c r="AQ140" s="265"/>
      <c r="AR140" s="265"/>
      <c r="AS140" s="265"/>
      <c r="AT140" s="265"/>
      <c r="AU140" s="265"/>
      <c r="AV140" s="265"/>
      <c r="AW140" s="270"/>
      <c r="AX140" s="265"/>
      <c r="AY140" s="265"/>
      <c r="AZ140" s="265"/>
      <c r="BA140" s="265"/>
      <c r="BB140" s="265"/>
      <c r="BC140" s="265"/>
      <c r="BD140" s="265"/>
      <c r="BE140" s="265"/>
      <c r="BF140" s="265"/>
      <c r="BG140" s="265"/>
      <c r="BH140" s="265"/>
      <c r="BI140" s="270"/>
      <c r="BJ140" s="265"/>
      <c r="BK140" s="265"/>
      <c r="BL140" s="265"/>
      <c r="BM140" s="265"/>
      <c r="BN140" s="265">
        <v>0</v>
      </c>
      <c r="BO140" s="265">
        <v>0</v>
      </c>
      <c r="BP140" s="265">
        <v>0</v>
      </c>
      <c r="BQ140" s="265">
        <v>0</v>
      </c>
      <c r="BR140" s="191">
        <v>1</v>
      </c>
      <c r="BS140" s="191"/>
      <c r="BT140" s="191"/>
      <c r="BU140" s="174">
        <f>O140-C140</f>
        <v>0</v>
      </c>
      <c r="BV140" s="175">
        <f t="shared" si="175"/>
        <v>0</v>
      </c>
      <c r="BW140" s="175">
        <f t="shared" si="175"/>
        <v>0</v>
      </c>
      <c r="BX140" s="175">
        <f t="shared" si="175"/>
        <v>0</v>
      </c>
      <c r="BY140" s="175">
        <f t="shared" si="175"/>
        <v>0</v>
      </c>
      <c r="BZ140" s="175">
        <f t="shared" si="172"/>
        <v>0</v>
      </c>
      <c r="CA140" s="175">
        <f t="shared" si="173"/>
        <v>0</v>
      </c>
      <c r="CB140" s="175">
        <f t="shared" si="174"/>
        <v>0</v>
      </c>
      <c r="CC140" s="175">
        <f t="shared" si="174"/>
        <v>0</v>
      </c>
      <c r="CD140" s="176">
        <f t="shared" si="174"/>
        <v>0</v>
      </c>
    </row>
    <row r="141" spans="1:82" ht="15.75" thickBot="1" x14ac:dyDescent="0.3">
      <c r="A141" s="4"/>
      <c r="B141" s="84" t="s">
        <v>46</v>
      </c>
      <c r="C141" s="791">
        <v>1608</v>
      </c>
      <c r="D141" s="786">
        <v>2364</v>
      </c>
      <c r="E141" s="786">
        <v>2804</v>
      </c>
      <c r="F141" s="786">
        <v>2644</v>
      </c>
      <c r="G141" s="786">
        <v>2824</v>
      </c>
      <c r="H141" s="786">
        <v>2549</v>
      </c>
      <c r="I141" s="786">
        <v>2099</v>
      </c>
      <c r="J141" s="786">
        <v>1798</v>
      </c>
      <c r="K141" s="786">
        <v>1775</v>
      </c>
      <c r="L141" s="786">
        <v>1348</v>
      </c>
      <c r="M141" s="786">
        <v>975</v>
      </c>
      <c r="N141" s="943">
        <v>1161</v>
      </c>
      <c r="O141" s="794">
        <v>1511</v>
      </c>
      <c r="P141" s="197">
        <v>1954</v>
      </c>
      <c r="Q141" s="197">
        <f>SUM(Q136:Q140)</f>
        <v>1406</v>
      </c>
      <c r="R141" s="197">
        <f>SUM(R136:R140)</f>
        <v>1279</v>
      </c>
      <c r="S141" s="197">
        <f>SUM(S136:S140)</f>
        <v>1119</v>
      </c>
      <c r="T141" s="197">
        <f>SUM(T136:T140)</f>
        <v>1191</v>
      </c>
      <c r="U141" s="266">
        <f t="shared" ref="U141:AV141" si="176">SUM(U136:U139)</f>
        <v>1345</v>
      </c>
      <c r="V141" s="266">
        <f t="shared" si="176"/>
        <v>1415</v>
      </c>
      <c r="W141" s="266">
        <f t="shared" si="176"/>
        <v>1705</v>
      </c>
      <c r="X141" s="266">
        <f t="shared" si="176"/>
        <v>1448</v>
      </c>
      <c r="Y141" s="266">
        <f t="shared" si="176"/>
        <v>1363</v>
      </c>
      <c r="Z141" s="266">
        <f t="shared" si="176"/>
        <v>1421</v>
      </c>
      <c r="AA141" s="266">
        <f t="shared" si="176"/>
        <v>1629</v>
      </c>
      <c r="AB141" s="266">
        <f t="shared" si="176"/>
        <v>2358</v>
      </c>
      <c r="AC141" s="266">
        <f t="shared" si="176"/>
        <v>3638</v>
      </c>
      <c r="AD141" s="266">
        <f t="shared" si="176"/>
        <v>4667</v>
      </c>
      <c r="AE141" s="266">
        <f t="shared" si="176"/>
        <v>4888</v>
      </c>
      <c r="AF141" s="885">
        <f t="shared" si="176"/>
        <v>5321</v>
      </c>
      <c r="AG141" s="885">
        <f t="shared" si="176"/>
        <v>6250</v>
      </c>
      <c r="AH141" s="885">
        <f t="shared" si="176"/>
        <v>5793</v>
      </c>
      <c r="AI141" s="885">
        <f t="shared" si="176"/>
        <v>4915</v>
      </c>
      <c r="AJ141" s="944">
        <f t="shared" si="176"/>
        <v>3496</v>
      </c>
      <c r="AK141" s="792">
        <f t="shared" si="176"/>
        <v>2960</v>
      </c>
      <c r="AL141" s="885">
        <f t="shared" si="176"/>
        <v>3086</v>
      </c>
      <c r="AM141" s="885">
        <f t="shared" si="176"/>
        <v>3578</v>
      </c>
      <c r="AN141" s="885">
        <f t="shared" si="176"/>
        <v>3507</v>
      </c>
      <c r="AO141" s="885">
        <f t="shared" si="176"/>
        <v>3157</v>
      </c>
      <c r="AP141" s="885">
        <f t="shared" si="176"/>
        <v>3695</v>
      </c>
      <c r="AQ141" s="885">
        <f t="shared" si="176"/>
        <v>6101</v>
      </c>
      <c r="AR141" s="885">
        <f t="shared" si="176"/>
        <v>7186</v>
      </c>
      <c r="AS141" s="885">
        <f t="shared" si="176"/>
        <v>6194</v>
      </c>
      <c r="AT141" s="885">
        <f t="shared" si="176"/>
        <v>5620</v>
      </c>
      <c r="AU141" s="885">
        <f t="shared" si="176"/>
        <v>4703</v>
      </c>
      <c r="AV141" s="885">
        <f t="shared" si="176"/>
        <v>3040</v>
      </c>
      <c r="AW141" s="794">
        <v>2416</v>
      </c>
      <c r="AX141" s="794">
        <v>2437</v>
      </c>
      <c r="AY141" s="794">
        <v>2687</v>
      </c>
      <c r="AZ141" s="794">
        <v>4726</v>
      </c>
      <c r="BA141" s="794">
        <v>7463</v>
      </c>
      <c r="BB141" s="794">
        <v>7626</v>
      </c>
      <c r="BC141" s="794">
        <v>7242</v>
      </c>
      <c r="BD141" s="794">
        <v>6471</v>
      </c>
      <c r="BE141" s="794">
        <v>5545</v>
      </c>
      <c r="BF141" s="794">
        <v>4958</v>
      </c>
      <c r="BG141" s="794">
        <v>3792</v>
      </c>
      <c r="BH141" s="792">
        <v>2329</v>
      </c>
      <c r="BI141" s="793">
        <v>1481</v>
      </c>
      <c r="BJ141" s="793">
        <v>1612</v>
      </c>
      <c r="BK141" s="793">
        <v>1956</v>
      </c>
      <c r="BL141" s="793">
        <v>5390</v>
      </c>
      <c r="BM141" s="793">
        <v>5503</v>
      </c>
      <c r="BN141" s="793">
        <v>1408</v>
      </c>
      <c r="BO141" s="793">
        <v>837</v>
      </c>
      <c r="BP141" s="793">
        <v>616</v>
      </c>
      <c r="BQ141" s="793">
        <v>1173</v>
      </c>
      <c r="BR141" s="132">
        <v>1803</v>
      </c>
      <c r="BS141" s="132"/>
      <c r="BT141" s="132"/>
      <c r="BU141" s="177">
        <f>O141-C141</f>
        <v>-97</v>
      </c>
      <c r="BV141" s="178">
        <f t="shared" si="175"/>
        <v>-410</v>
      </c>
      <c r="BW141" s="178">
        <f t="shared" si="175"/>
        <v>-1398</v>
      </c>
      <c r="BX141" s="178">
        <f t="shared" si="175"/>
        <v>-1365</v>
      </c>
      <c r="BY141" s="178">
        <f t="shared" si="175"/>
        <v>-1705</v>
      </c>
      <c r="BZ141" s="178">
        <f t="shared" si="172"/>
        <v>-1358</v>
      </c>
      <c r="CA141" s="178">
        <f t="shared" si="173"/>
        <v>-754</v>
      </c>
      <c r="CB141" s="178">
        <f t="shared" si="174"/>
        <v>-383</v>
      </c>
      <c r="CC141" s="178">
        <f t="shared" si="174"/>
        <v>-70</v>
      </c>
      <c r="CD141" s="178">
        <f t="shared" si="174"/>
        <v>100</v>
      </c>
    </row>
    <row r="142" spans="1:82" ht="15.75" thickTop="1" x14ac:dyDescent="0.25">
      <c r="A142" s="4">
        <v>20</v>
      </c>
      <c r="B142" s="52" t="s">
        <v>66</v>
      </c>
      <c r="C142" s="124"/>
      <c r="D142" s="60"/>
      <c r="E142" s="60"/>
      <c r="F142" s="60"/>
      <c r="G142" s="60"/>
      <c r="H142" s="60"/>
      <c r="I142" s="60"/>
      <c r="J142" s="60"/>
      <c r="K142" s="60"/>
      <c r="L142" s="60"/>
      <c r="M142" s="60"/>
      <c r="N142" s="125"/>
      <c r="O142" s="124"/>
      <c r="P142" s="60"/>
      <c r="Q142" s="126"/>
      <c r="R142" s="60"/>
      <c r="S142" s="126"/>
      <c r="T142" s="60"/>
      <c r="U142" s="186"/>
      <c r="V142" s="186"/>
      <c r="W142" s="186"/>
      <c r="X142" s="125"/>
      <c r="Y142" s="186"/>
      <c r="Z142" s="587"/>
      <c r="AA142" s="186"/>
      <c r="AB142" s="186"/>
      <c r="AC142" s="186"/>
      <c r="AD142" s="186"/>
      <c r="AE142" s="589"/>
      <c r="AF142" s="589"/>
      <c r="AG142" s="589"/>
      <c r="AH142" s="589"/>
      <c r="AI142" s="589"/>
      <c r="AJ142" s="590"/>
      <c r="AK142" s="186"/>
      <c r="AL142" s="186"/>
      <c r="AM142" s="186"/>
      <c r="AN142" s="186"/>
      <c r="AO142" s="186"/>
      <c r="AP142" s="186"/>
      <c r="AQ142" s="186"/>
      <c r="AR142" s="186"/>
      <c r="AS142" s="186"/>
      <c r="AT142" s="186"/>
      <c r="AU142" s="186"/>
      <c r="AV142" s="186"/>
      <c r="AW142" s="269"/>
      <c r="AX142" s="186"/>
      <c r="AY142" s="186"/>
      <c r="AZ142" s="186"/>
      <c r="BA142" s="186"/>
      <c r="BB142" s="186"/>
      <c r="BC142" s="186"/>
      <c r="BD142" s="186"/>
      <c r="BE142" s="186"/>
      <c r="BF142" s="186"/>
      <c r="BG142" s="186"/>
      <c r="BH142" s="186"/>
      <c r="BI142" s="269"/>
      <c r="BJ142" s="186"/>
      <c r="BK142" s="186"/>
      <c r="BL142" s="186"/>
      <c r="BM142" s="186"/>
      <c r="BN142" s="186"/>
      <c r="BO142" s="186"/>
      <c r="BP142" s="186"/>
      <c r="BQ142" s="186"/>
      <c r="BR142" s="156"/>
      <c r="BS142" s="156"/>
      <c r="BT142" s="156"/>
      <c r="BU142" s="53"/>
      <c r="BV142" s="26"/>
      <c r="BW142" s="26"/>
      <c r="BX142" s="26"/>
      <c r="BY142" s="26"/>
      <c r="BZ142" s="26"/>
      <c r="CA142" s="26"/>
      <c r="CB142" s="26"/>
      <c r="CC142" s="26"/>
      <c r="CD142" s="54"/>
    </row>
    <row r="143" spans="1:82" x14ac:dyDescent="0.25">
      <c r="A143" s="4"/>
      <c r="B143" s="61" t="s">
        <v>41</v>
      </c>
      <c r="C143" s="124"/>
      <c r="D143" s="60"/>
      <c r="E143" s="60"/>
      <c r="F143" s="60"/>
      <c r="G143" s="60"/>
      <c r="H143" s="60"/>
      <c r="I143" s="60"/>
      <c r="J143" s="60"/>
      <c r="K143" s="60"/>
      <c r="L143" s="60"/>
      <c r="M143" s="60"/>
      <c r="N143" s="125"/>
      <c r="O143" s="124"/>
      <c r="P143" s="60"/>
      <c r="Q143" s="126"/>
      <c r="R143" s="60"/>
      <c r="S143" s="126"/>
      <c r="T143" s="60"/>
      <c r="U143" s="186"/>
      <c r="V143" s="186"/>
      <c r="W143" s="186"/>
      <c r="X143" s="125"/>
      <c r="Y143" s="186"/>
      <c r="Z143" s="598"/>
      <c r="AA143" s="186"/>
      <c r="AB143" s="186"/>
      <c r="AC143" s="186"/>
      <c r="AD143" s="186"/>
      <c r="AE143" s="186">
        <v>71</v>
      </c>
      <c r="AF143" s="186">
        <v>67</v>
      </c>
      <c r="AG143" s="186">
        <v>98</v>
      </c>
      <c r="AH143" s="186">
        <v>69</v>
      </c>
      <c r="AI143" s="186">
        <v>23</v>
      </c>
      <c r="AJ143" s="125">
        <v>4</v>
      </c>
      <c r="AK143" s="186">
        <v>0</v>
      </c>
      <c r="AL143" s="186">
        <v>0</v>
      </c>
      <c r="AM143" s="186">
        <v>0</v>
      </c>
      <c r="AN143" s="186">
        <v>0</v>
      </c>
      <c r="AO143" s="186">
        <v>1</v>
      </c>
      <c r="AP143" s="186">
        <v>59</v>
      </c>
      <c r="AQ143" s="186">
        <v>135</v>
      </c>
      <c r="AR143" s="186">
        <v>81</v>
      </c>
      <c r="AS143" s="186">
        <v>96</v>
      </c>
      <c r="AT143" s="186">
        <v>81</v>
      </c>
      <c r="AU143" s="186">
        <v>60</v>
      </c>
      <c r="AV143" s="186">
        <v>7</v>
      </c>
      <c r="AW143" s="269">
        <v>0</v>
      </c>
      <c r="AX143" s="186">
        <v>1</v>
      </c>
      <c r="AY143" s="186">
        <v>0</v>
      </c>
      <c r="AZ143" s="186">
        <v>0</v>
      </c>
      <c r="BA143" s="186">
        <v>46</v>
      </c>
      <c r="BB143" s="186">
        <v>53</v>
      </c>
      <c r="BC143" s="186">
        <v>71</v>
      </c>
      <c r="BD143" s="186">
        <v>117</v>
      </c>
      <c r="BE143" s="186">
        <v>83</v>
      </c>
      <c r="BF143" s="186">
        <v>79</v>
      </c>
      <c r="BG143" s="186">
        <v>47</v>
      </c>
      <c r="BH143" s="186">
        <v>2</v>
      </c>
      <c r="BI143" s="283">
        <v>1</v>
      </c>
      <c r="BJ143" s="186">
        <v>1</v>
      </c>
      <c r="BK143" s="186">
        <v>2</v>
      </c>
      <c r="BL143" s="186">
        <v>2</v>
      </c>
      <c r="BM143" s="186">
        <v>0</v>
      </c>
      <c r="BN143" s="186">
        <v>3</v>
      </c>
      <c r="BO143" s="186">
        <v>2</v>
      </c>
      <c r="BP143" s="186">
        <v>5</v>
      </c>
      <c r="BQ143" s="186">
        <v>51</v>
      </c>
      <c r="BR143" s="186">
        <v>63</v>
      </c>
      <c r="BS143" s="186"/>
      <c r="BT143" s="186"/>
      <c r="BU143" s="53">
        <f t="shared" ref="BU143:CD148" si="177">O143-C143</f>
        <v>0</v>
      </c>
      <c r="BV143" s="26">
        <f t="shared" si="177"/>
        <v>0</v>
      </c>
      <c r="BW143" s="26">
        <f t="shared" si="177"/>
        <v>0</v>
      </c>
      <c r="BX143" s="26">
        <f t="shared" si="177"/>
        <v>0</v>
      </c>
      <c r="BY143" s="26">
        <f t="shared" si="177"/>
        <v>0</v>
      </c>
      <c r="BZ143" s="26">
        <f t="shared" si="177"/>
        <v>0</v>
      </c>
      <c r="CA143" s="26">
        <f t="shared" si="177"/>
        <v>0</v>
      </c>
      <c r="CB143" s="26">
        <f t="shared" si="177"/>
        <v>0</v>
      </c>
      <c r="CC143" s="26">
        <f t="shared" si="177"/>
        <v>0</v>
      </c>
      <c r="CD143" s="54">
        <f t="shared" si="177"/>
        <v>0</v>
      </c>
    </row>
    <row r="144" spans="1:82" x14ac:dyDescent="0.25">
      <c r="A144" s="4"/>
      <c r="B144" s="61" t="s">
        <v>42</v>
      </c>
      <c r="C144" s="124"/>
      <c r="D144" s="60"/>
      <c r="E144" s="60"/>
      <c r="F144" s="60"/>
      <c r="G144" s="60"/>
      <c r="H144" s="60"/>
      <c r="I144" s="60"/>
      <c r="J144" s="60"/>
      <c r="K144" s="60"/>
      <c r="L144" s="60"/>
      <c r="M144" s="60"/>
      <c r="N144" s="125"/>
      <c r="O144" s="124"/>
      <c r="P144" s="60"/>
      <c r="Q144" s="126"/>
      <c r="R144" s="60"/>
      <c r="S144" s="126"/>
      <c r="T144" s="60"/>
      <c r="U144" s="186"/>
      <c r="V144" s="186"/>
      <c r="W144" s="186"/>
      <c r="X144" s="125"/>
      <c r="Y144" s="186"/>
      <c r="Z144" s="598"/>
      <c r="AA144" s="186"/>
      <c r="AB144" s="186"/>
      <c r="AC144" s="186"/>
      <c r="AD144" s="186"/>
      <c r="AE144" s="186">
        <v>3</v>
      </c>
      <c r="AF144" s="186">
        <v>33</v>
      </c>
      <c r="AG144" s="186">
        <v>51</v>
      </c>
      <c r="AH144" s="186">
        <v>21</v>
      </c>
      <c r="AI144" s="186">
        <v>17</v>
      </c>
      <c r="AJ144" s="125">
        <v>3</v>
      </c>
      <c r="AK144" s="186">
        <v>0</v>
      </c>
      <c r="AL144" s="186">
        <v>0</v>
      </c>
      <c r="AM144" s="186">
        <v>0</v>
      </c>
      <c r="AN144" s="186">
        <v>0</v>
      </c>
      <c r="AO144" s="186">
        <v>0</v>
      </c>
      <c r="AP144" s="186">
        <v>20</v>
      </c>
      <c r="AQ144" s="186">
        <v>42</v>
      </c>
      <c r="AR144" s="186">
        <v>33</v>
      </c>
      <c r="AS144" s="186">
        <v>55</v>
      </c>
      <c r="AT144" s="186">
        <v>50</v>
      </c>
      <c r="AU144" s="186">
        <v>40</v>
      </c>
      <c r="AV144" s="186">
        <v>3</v>
      </c>
      <c r="AW144" s="269">
        <v>1</v>
      </c>
      <c r="AX144" s="186">
        <v>0</v>
      </c>
      <c r="AY144" s="186">
        <v>0</v>
      </c>
      <c r="AZ144" s="186">
        <v>0</v>
      </c>
      <c r="BA144" s="186">
        <v>13</v>
      </c>
      <c r="BB144" s="186">
        <v>26</v>
      </c>
      <c r="BC144" s="186">
        <v>25</v>
      </c>
      <c r="BD144" s="186">
        <v>77</v>
      </c>
      <c r="BE144" s="186">
        <v>42</v>
      </c>
      <c r="BF144" s="186">
        <v>36</v>
      </c>
      <c r="BG144" s="186">
        <v>28</v>
      </c>
      <c r="BH144" s="186">
        <v>0</v>
      </c>
      <c r="BI144" s="269">
        <v>1</v>
      </c>
      <c r="BJ144" s="186">
        <v>0</v>
      </c>
      <c r="BK144" s="186">
        <v>1</v>
      </c>
      <c r="BL144" s="186">
        <v>0</v>
      </c>
      <c r="BM144" s="186">
        <v>3</v>
      </c>
      <c r="BN144" s="186">
        <v>0</v>
      </c>
      <c r="BO144" s="186">
        <v>0</v>
      </c>
      <c r="BP144" s="186">
        <v>0</v>
      </c>
      <c r="BQ144" s="186">
        <v>9</v>
      </c>
      <c r="BR144" s="186">
        <v>15</v>
      </c>
      <c r="BS144" s="186"/>
      <c r="BT144" s="186"/>
      <c r="BU144" s="53">
        <f t="shared" si="177"/>
        <v>0</v>
      </c>
      <c r="BV144" s="26">
        <f t="shared" si="177"/>
        <v>0</v>
      </c>
      <c r="BW144" s="26">
        <f t="shared" si="177"/>
        <v>0</v>
      </c>
      <c r="BX144" s="26">
        <f t="shared" si="177"/>
        <v>0</v>
      </c>
      <c r="BY144" s="26">
        <f t="shared" si="177"/>
        <v>0</v>
      </c>
      <c r="BZ144" s="26">
        <f t="shared" si="177"/>
        <v>0</v>
      </c>
      <c r="CA144" s="26">
        <f t="shared" si="177"/>
        <v>0</v>
      </c>
      <c r="CB144" s="26">
        <f t="shared" si="177"/>
        <v>0</v>
      </c>
      <c r="CC144" s="26">
        <f t="shared" si="177"/>
        <v>0</v>
      </c>
      <c r="CD144" s="54">
        <f t="shared" si="177"/>
        <v>0</v>
      </c>
    </row>
    <row r="145" spans="1:82" x14ac:dyDescent="0.25">
      <c r="A145" s="4"/>
      <c r="B145" s="61" t="s">
        <v>43</v>
      </c>
      <c r="C145" s="124"/>
      <c r="D145" s="60"/>
      <c r="E145" s="60"/>
      <c r="F145" s="60"/>
      <c r="G145" s="60"/>
      <c r="H145" s="60"/>
      <c r="I145" s="60"/>
      <c r="J145" s="60"/>
      <c r="K145" s="60"/>
      <c r="L145" s="60"/>
      <c r="M145" s="60"/>
      <c r="N145" s="125"/>
      <c r="O145" s="124"/>
      <c r="P145" s="60"/>
      <c r="Q145" s="126"/>
      <c r="R145" s="60"/>
      <c r="S145" s="126"/>
      <c r="T145" s="60"/>
      <c r="U145" s="186"/>
      <c r="V145" s="186"/>
      <c r="W145" s="186"/>
      <c r="X145" s="125"/>
      <c r="Y145" s="186"/>
      <c r="Z145" s="598"/>
      <c r="AA145" s="186"/>
      <c r="AB145" s="186"/>
      <c r="AC145" s="186"/>
      <c r="AD145" s="186"/>
      <c r="AE145" s="186">
        <v>16</v>
      </c>
      <c r="AF145" s="186">
        <v>8</v>
      </c>
      <c r="AG145" s="186">
        <v>2</v>
      </c>
      <c r="AH145" s="186">
        <v>6</v>
      </c>
      <c r="AI145" s="186">
        <v>5</v>
      </c>
      <c r="AJ145" s="125">
        <v>4</v>
      </c>
      <c r="AK145" s="186">
        <v>14</v>
      </c>
      <c r="AL145" s="186">
        <v>13</v>
      </c>
      <c r="AM145" s="186">
        <v>14</v>
      </c>
      <c r="AN145" s="186">
        <v>9</v>
      </c>
      <c r="AO145" s="186">
        <v>8</v>
      </c>
      <c r="AP145" s="186">
        <v>14</v>
      </c>
      <c r="AQ145" s="186">
        <v>5</v>
      </c>
      <c r="AR145" s="186">
        <v>2</v>
      </c>
      <c r="AS145" s="186">
        <v>1</v>
      </c>
      <c r="AT145" s="186">
        <v>7</v>
      </c>
      <c r="AU145" s="186">
        <v>7</v>
      </c>
      <c r="AV145" s="186">
        <v>8</v>
      </c>
      <c r="AW145" s="269">
        <v>19</v>
      </c>
      <c r="AX145" s="186">
        <v>18</v>
      </c>
      <c r="AY145" s="186">
        <v>17</v>
      </c>
      <c r="AZ145" s="186">
        <v>15</v>
      </c>
      <c r="BA145" s="186">
        <v>4</v>
      </c>
      <c r="BB145" s="186">
        <v>2</v>
      </c>
      <c r="BC145" s="186">
        <v>6</v>
      </c>
      <c r="BD145" s="186">
        <v>4</v>
      </c>
      <c r="BE145" s="186">
        <v>6</v>
      </c>
      <c r="BF145" s="186">
        <v>4</v>
      </c>
      <c r="BG145" s="186">
        <v>12</v>
      </c>
      <c r="BH145" s="186">
        <v>11</v>
      </c>
      <c r="BI145" s="269">
        <v>14</v>
      </c>
      <c r="BJ145" s="186">
        <v>17</v>
      </c>
      <c r="BK145" s="186">
        <v>24</v>
      </c>
      <c r="BL145" s="186">
        <v>10</v>
      </c>
      <c r="BM145" s="186">
        <v>3</v>
      </c>
      <c r="BN145" s="186">
        <v>1</v>
      </c>
      <c r="BO145" s="186">
        <v>0</v>
      </c>
      <c r="BP145" s="186">
        <v>4</v>
      </c>
      <c r="BQ145" s="186">
        <v>4</v>
      </c>
      <c r="BR145" s="186">
        <v>6</v>
      </c>
      <c r="BS145" s="186"/>
      <c r="BT145" s="186"/>
      <c r="BU145" s="53">
        <f t="shared" si="177"/>
        <v>0</v>
      </c>
      <c r="BV145" s="26">
        <f t="shared" si="177"/>
        <v>0</v>
      </c>
      <c r="BW145" s="26">
        <f t="shared" si="177"/>
        <v>0</v>
      </c>
      <c r="BX145" s="26">
        <f t="shared" si="177"/>
        <v>0</v>
      </c>
      <c r="BY145" s="26">
        <f t="shared" si="177"/>
        <v>0</v>
      </c>
      <c r="BZ145" s="26">
        <f t="shared" si="177"/>
        <v>0</v>
      </c>
      <c r="CA145" s="26">
        <f t="shared" si="177"/>
        <v>0</v>
      </c>
      <c r="CB145" s="26">
        <f t="shared" si="177"/>
        <v>0</v>
      </c>
      <c r="CC145" s="26">
        <f t="shared" si="177"/>
        <v>0</v>
      </c>
      <c r="CD145" s="54">
        <f t="shared" si="177"/>
        <v>0</v>
      </c>
    </row>
    <row r="146" spans="1:82" x14ac:dyDescent="0.25">
      <c r="A146" s="4"/>
      <c r="B146" s="61" t="s">
        <v>67</v>
      </c>
      <c r="C146" s="124"/>
      <c r="D146" s="60"/>
      <c r="E146" s="60"/>
      <c r="F146" s="60"/>
      <c r="G146" s="60"/>
      <c r="H146" s="60"/>
      <c r="I146" s="60"/>
      <c r="J146" s="60"/>
      <c r="K146" s="60"/>
      <c r="L146" s="60"/>
      <c r="M146" s="60"/>
      <c r="N146" s="125"/>
      <c r="O146" s="124"/>
      <c r="P146" s="60"/>
      <c r="Q146" s="126"/>
      <c r="R146" s="60"/>
      <c r="S146" s="126"/>
      <c r="T146" s="60"/>
      <c r="U146" s="186"/>
      <c r="V146" s="186"/>
      <c r="W146" s="186"/>
      <c r="X146" s="125"/>
      <c r="Y146" s="186"/>
      <c r="Z146" s="598"/>
      <c r="AA146" s="186"/>
      <c r="AB146" s="186"/>
      <c r="AC146" s="186"/>
      <c r="AD146" s="186"/>
      <c r="AE146" s="186">
        <v>0</v>
      </c>
      <c r="AF146" s="186">
        <v>0</v>
      </c>
      <c r="AG146" s="186">
        <v>0</v>
      </c>
      <c r="AH146" s="186">
        <v>0</v>
      </c>
      <c r="AI146" s="186">
        <v>0</v>
      </c>
      <c r="AJ146" s="125">
        <v>0</v>
      </c>
      <c r="AK146" s="186">
        <v>0</v>
      </c>
      <c r="AL146" s="186">
        <v>1</v>
      </c>
      <c r="AM146" s="186">
        <v>1</v>
      </c>
      <c r="AN146" s="186">
        <v>1</v>
      </c>
      <c r="AO146" s="186">
        <v>0</v>
      </c>
      <c r="AP146" s="186">
        <v>1</v>
      </c>
      <c r="AQ146" s="186">
        <v>2</v>
      </c>
      <c r="AR146" s="186">
        <v>0</v>
      </c>
      <c r="AS146" s="186">
        <v>2</v>
      </c>
      <c r="AT146" s="186">
        <v>1</v>
      </c>
      <c r="AU146" s="186">
        <v>0</v>
      </c>
      <c r="AV146" s="186">
        <v>3</v>
      </c>
      <c r="AW146" s="269">
        <v>1</v>
      </c>
      <c r="AX146" s="186">
        <v>1</v>
      </c>
      <c r="AY146" s="186">
        <v>0</v>
      </c>
      <c r="AZ146" s="186">
        <v>1</v>
      </c>
      <c r="BA146" s="186">
        <v>0</v>
      </c>
      <c r="BB146" s="186">
        <v>0</v>
      </c>
      <c r="BC146" s="186">
        <v>2</v>
      </c>
      <c r="BD146" s="186">
        <v>1</v>
      </c>
      <c r="BE146" s="186">
        <v>0</v>
      </c>
      <c r="BF146" s="186">
        <v>1</v>
      </c>
      <c r="BG146" s="186">
        <v>0</v>
      </c>
      <c r="BH146" s="186">
        <v>0</v>
      </c>
      <c r="BI146" s="269">
        <v>0</v>
      </c>
      <c r="BJ146" s="186">
        <v>2</v>
      </c>
      <c r="BK146" s="186">
        <v>1</v>
      </c>
      <c r="BL146" s="186">
        <v>0</v>
      </c>
      <c r="BM146" s="186">
        <v>0</v>
      </c>
      <c r="BN146" s="186">
        <v>0</v>
      </c>
      <c r="BO146" s="186">
        <v>0</v>
      </c>
      <c r="BP146" s="186">
        <v>0</v>
      </c>
      <c r="BQ146" s="186">
        <v>0</v>
      </c>
      <c r="BR146" s="186">
        <v>1</v>
      </c>
      <c r="BS146" s="186"/>
      <c r="BT146" s="186"/>
      <c r="BU146" s="53">
        <f t="shared" si="177"/>
        <v>0</v>
      </c>
      <c r="BV146" s="26">
        <f t="shared" si="177"/>
        <v>0</v>
      </c>
      <c r="BW146" s="26">
        <f t="shared" si="177"/>
        <v>0</v>
      </c>
      <c r="BX146" s="26">
        <f t="shared" si="177"/>
        <v>0</v>
      </c>
      <c r="BY146" s="26">
        <f t="shared" si="177"/>
        <v>0</v>
      </c>
      <c r="BZ146" s="26">
        <f t="shared" si="177"/>
        <v>0</v>
      </c>
      <c r="CA146" s="26">
        <f t="shared" si="177"/>
        <v>0</v>
      </c>
      <c r="CB146" s="26">
        <f t="shared" si="177"/>
        <v>0</v>
      </c>
      <c r="CC146" s="26">
        <f t="shared" si="177"/>
        <v>0</v>
      </c>
      <c r="CD146" s="54">
        <f t="shared" si="177"/>
        <v>0</v>
      </c>
    </row>
    <row r="147" spans="1:82" ht="15.75" thickBot="1" x14ac:dyDescent="0.3">
      <c r="A147" s="4"/>
      <c r="B147" s="61"/>
      <c r="C147" s="784"/>
      <c r="D147" s="785"/>
      <c r="E147" s="785"/>
      <c r="F147" s="785"/>
      <c r="G147" s="785"/>
      <c r="H147" s="786"/>
      <c r="I147" s="785"/>
      <c r="J147" s="786"/>
      <c r="K147" s="785"/>
      <c r="L147" s="786"/>
      <c r="M147" s="786"/>
      <c r="N147" s="795"/>
      <c r="O147" s="250"/>
      <c r="P147" s="249"/>
      <c r="Q147" s="796"/>
      <c r="R147" s="249"/>
      <c r="S147" s="796"/>
      <c r="T147" s="249"/>
      <c r="U147" s="797"/>
      <c r="V147" s="797"/>
      <c r="W147" s="797"/>
      <c r="X147" s="798"/>
      <c r="Y147" s="265"/>
      <c r="Z147" s="945"/>
      <c r="AA147" s="265"/>
      <c r="AB147" s="265"/>
      <c r="AC147" s="265"/>
      <c r="AD147" s="265"/>
      <c r="AE147" s="265"/>
      <c r="AF147" s="265"/>
      <c r="AG147" s="265"/>
      <c r="AH147" s="265"/>
      <c r="AI147" s="265"/>
      <c r="AJ147" s="798"/>
      <c r="AK147" s="797"/>
      <c r="AL147" s="797"/>
      <c r="AM147" s="797"/>
      <c r="AN147" s="797"/>
      <c r="AO147" s="797"/>
      <c r="AP147" s="797"/>
      <c r="AQ147" s="797"/>
      <c r="AR147" s="797"/>
      <c r="AS147" s="797"/>
      <c r="AT147" s="797"/>
      <c r="AU147" s="797"/>
      <c r="AV147" s="797"/>
      <c r="AW147" s="270"/>
      <c r="AX147" s="265"/>
      <c r="AY147" s="265"/>
      <c r="AZ147" s="265"/>
      <c r="BA147" s="265"/>
      <c r="BB147" s="265"/>
      <c r="BC147" s="265"/>
      <c r="BD147" s="265"/>
      <c r="BE147" s="265"/>
      <c r="BF147" s="265"/>
      <c r="BG147" s="265"/>
      <c r="BH147" s="265"/>
      <c r="BI147" s="270"/>
      <c r="BJ147" s="265"/>
      <c r="BK147" s="265"/>
      <c r="BL147" s="265"/>
      <c r="BM147" s="265"/>
      <c r="BN147" s="265"/>
      <c r="BO147" s="265"/>
      <c r="BP147" s="265"/>
      <c r="BQ147" s="265"/>
      <c r="BR147" s="265"/>
      <c r="BS147" s="265"/>
      <c r="BT147" s="265"/>
      <c r="BU147" s="174">
        <f t="shared" si="177"/>
        <v>0</v>
      </c>
      <c r="BV147" s="175">
        <f t="shared" si="177"/>
        <v>0</v>
      </c>
      <c r="BW147" s="175">
        <f t="shared" si="177"/>
        <v>0</v>
      </c>
      <c r="BX147" s="175">
        <f t="shared" si="177"/>
        <v>0</v>
      </c>
      <c r="BY147" s="175">
        <f t="shared" si="177"/>
        <v>0</v>
      </c>
      <c r="BZ147" s="175">
        <f t="shared" si="177"/>
        <v>0</v>
      </c>
      <c r="CA147" s="175">
        <f t="shared" si="177"/>
        <v>0</v>
      </c>
      <c r="CB147" s="175">
        <f t="shared" si="177"/>
        <v>0</v>
      </c>
      <c r="CC147" s="175">
        <f t="shared" si="177"/>
        <v>0</v>
      </c>
      <c r="CD147" s="176">
        <f t="shared" si="177"/>
        <v>0</v>
      </c>
    </row>
    <row r="148" spans="1:82" ht="15.75" thickBot="1" x14ac:dyDescent="0.3">
      <c r="A148" s="4"/>
      <c r="B148" s="84" t="s">
        <v>46</v>
      </c>
      <c r="C148" s="791"/>
      <c r="D148" s="786"/>
      <c r="E148" s="786"/>
      <c r="F148" s="786"/>
      <c r="G148" s="786"/>
      <c r="H148" s="786"/>
      <c r="I148" s="786"/>
      <c r="J148" s="786"/>
      <c r="K148" s="786"/>
      <c r="L148" s="786"/>
      <c r="M148" s="786"/>
      <c r="N148" s="799"/>
      <c r="O148" s="197"/>
      <c r="P148" s="197"/>
      <c r="Q148" s="197"/>
      <c r="R148" s="197"/>
      <c r="S148" s="197"/>
      <c r="T148" s="197"/>
      <c r="U148" s="266"/>
      <c r="V148" s="266"/>
      <c r="W148" s="266"/>
      <c r="X148" s="266"/>
      <c r="Y148" s="266"/>
      <c r="Z148" s="266"/>
      <c r="AA148" s="266"/>
      <c r="AB148" s="266"/>
      <c r="AC148" s="266"/>
      <c r="AD148" s="266"/>
      <c r="AE148" s="266">
        <v>90</v>
      </c>
      <c r="AF148" s="885">
        <v>108</v>
      </c>
      <c r="AG148" s="266">
        <v>151</v>
      </c>
      <c r="AH148" s="266">
        <v>96</v>
      </c>
      <c r="AI148" s="266">
        <v>45</v>
      </c>
      <c r="AJ148" s="800">
        <v>11</v>
      </c>
      <c r="AK148" s="787">
        <v>14</v>
      </c>
      <c r="AL148" s="787">
        <v>14</v>
      </c>
      <c r="AM148" s="787">
        <v>15</v>
      </c>
      <c r="AN148" s="787">
        <v>10</v>
      </c>
      <c r="AO148" s="787">
        <v>9</v>
      </c>
      <c r="AP148" s="787">
        <v>94</v>
      </c>
      <c r="AQ148" s="787">
        <v>184</v>
      </c>
      <c r="AR148" s="787">
        <v>116</v>
      </c>
      <c r="AS148" s="787">
        <v>154</v>
      </c>
      <c r="AT148" s="787">
        <v>139</v>
      </c>
      <c r="AU148" s="787">
        <v>107</v>
      </c>
      <c r="AV148" s="787">
        <v>21</v>
      </c>
      <c r="AW148" s="792">
        <v>21</v>
      </c>
      <c r="AX148" s="885">
        <v>20</v>
      </c>
      <c r="AY148" s="885">
        <v>17</v>
      </c>
      <c r="AZ148" s="885">
        <v>16</v>
      </c>
      <c r="BA148" s="885">
        <v>63</v>
      </c>
      <c r="BB148" s="885">
        <v>81</v>
      </c>
      <c r="BC148" s="885">
        <v>104</v>
      </c>
      <c r="BD148" s="885">
        <v>199</v>
      </c>
      <c r="BE148" s="885">
        <v>131</v>
      </c>
      <c r="BF148" s="885">
        <v>120</v>
      </c>
      <c r="BG148" s="885">
        <v>87</v>
      </c>
      <c r="BH148" s="885">
        <v>13</v>
      </c>
      <c r="BI148" s="792">
        <v>16</v>
      </c>
      <c r="BJ148" s="885">
        <v>20</v>
      </c>
      <c r="BK148" s="885">
        <v>28</v>
      </c>
      <c r="BL148" s="885">
        <v>12</v>
      </c>
      <c r="BM148" s="885">
        <v>6</v>
      </c>
      <c r="BN148" s="885">
        <v>4</v>
      </c>
      <c r="BO148" s="885">
        <v>2</v>
      </c>
      <c r="BP148" s="885">
        <v>9</v>
      </c>
      <c r="BQ148" s="885">
        <v>64</v>
      </c>
      <c r="BR148" s="256">
        <v>85</v>
      </c>
      <c r="BS148" s="256"/>
      <c r="BT148" s="256"/>
      <c r="BU148" s="55">
        <f t="shared" si="177"/>
        <v>0</v>
      </c>
      <c r="BV148" s="56">
        <f t="shared" si="177"/>
        <v>0</v>
      </c>
      <c r="BW148" s="56">
        <f t="shared" si="177"/>
        <v>0</v>
      </c>
      <c r="BX148" s="56">
        <f t="shared" si="177"/>
        <v>0</v>
      </c>
      <c r="BY148" s="56">
        <f t="shared" si="177"/>
        <v>0</v>
      </c>
      <c r="BZ148" s="56">
        <f t="shared" si="177"/>
        <v>0</v>
      </c>
      <c r="CA148" s="56">
        <f t="shared" si="177"/>
        <v>0</v>
      </c>
      <c r="CB148" s="56">
        <f t="shared" si="177"/>
        <v>0</v>
      </c>
      <c r="CC148" s="56">
        <f t="shared" si="177"/>
        <v>0</v>
      </c>
      <c r="CD148" s="57">
        <f t="shared" si="177"/>
        <v>0</v>
      </c>
    </row>
    <row r="149" spans="1:82" ht="15.75" thickTop="1" x14ac:dyDescent="0.25">
      <c r="A149" s="4"/>
      <c r="W149" s="946"/>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215"/>
      <c r="BS149" s="215"/>
      <c r="BT149" s="215"/>
    </row>
    <row r="150" spans="1:82" x14ac:dyDescent="0.25">
      <c r="B150" s="803" t="s">
        <v>27</v>
      </c>
      <c r="W150" s="947"/>
    </row>
    <row r="151" spans="1:82" x14ac:dyDescent="0.25">
      <c r="B151" s="20" t="s">
        <v>28</v>
      </c>
    </row>
    <row r="154" spans="1:82" x14ac:dyDescent="0.25">
      <c r="B154" s="21" t="s">
        <v>26</v>
      </c>
    </row>
    <row r="155" spans="1:82" x14ac:dyDescent="0.25">
      <c r="B155" s="802" t="s">
        <v>29</v>
      </c>
    </row>
    <row r="156" spans="1:82" x14ac:dyDescent="0.25">
      <c r="B156" s="802" t="s">
        <v>30</v>
      </c>
    </row>
    <row r="157" spans="1:82" x14ac:dyDescent="0.25">
      <c r="B157" s="802" t="s">
        <v>31</v>
      </c>
    </row>
    <row r="158" spans="1:82" x14ac:dyDescent="0.25">
      <c r="B158" s="802" t="s">
        <v>32</v>
      </c>
    </row>
  </sheetData>
  <mergeCells count="4">
    <mergeCell ref="B1:BV1"/>
    <mergeCell ref="C2:I2"/>
    <mergeCell ref="C3:I3"/>
    <mergeCell ref="C4:I4"/>
  </mergeCells>
  <phoneticPr fontId="11" type="noConversion"/>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1460-B756-4198-810A-F102E600959B}">
  <sheetPr codeName="Sheet4">
    <pageSetUpPr fitToPage="1"/>
  </sheetPr>
  <dimension ref="A1:DB191"/>
  <sheetViews>
    <sheetView tabSelected="1" zoomScale="80" zoomScaleNormal="80" workbookViewId="0">
      <pane xSplit="2" ySplit="8" topLeftCell="BM9" activePane="bottomRight" state="frozen"/>
      <selection pane="topRight" activeCell="C1" sqref="C1"/>
      <selection pane="bottomLeft" activeCell="A9" sqref="A9"/>
      <selection pane="bottomRight" activeCell="BS12" sqref="BS12"/>
    </sheetView>
  </sheetViews>
  <sheetFormatPr defaultColWidth="9.28515625" defaultRowHeight="15" x14ac:dyDescent="0.25"/>
  <cols>
    <col min="1" max="1" width="3.85546875" customWidth="1"/>
    <col min="2" max="2" width="62.42578125" style="1083" customWidth="1"/>
    <col min="3" max="18" width="14" style="1083" customWidth="1"/>
    <col min="19" max="19" width="14.42578125" style="1083" customWidth="1"/>
    <col min="20" max="20" width="14.28515625" style="1083" bestFit="1" customWidth="1"/>
    <col min="21" max="24" width="14" style="1083" customWidth="1"/>
    <col min="25" max="25" width="14.85546875" style="1083" bestFit="1" customWidth="1"/>
    <col min="26" max="32" width="14" style="1083" customWidth="1"/>
    <col min="33" max="33" width="14.5703125" style="1083" bestFit="1" customWidth="1"/>
    <col min="34" max="34" width="16.7109375" style="1083" customWidth="1"/>
    <col min="35" max="36" width="18.28515625" style="1083" customWidth="1"/>
    <col min="37" max="69" width="20.42578125" style="1083" customWidth="1"/>
    <col min="70" max="72" width="20.42578125" customWidth="1"/>
    <col min="73" max="73" width="14.85546875" bestFit="1" customWidth="1"/>
    <col min="74" max="93" width="14" customWidth="1"/>
    <col min="94" max="94" width="13.140625" customWidth="1"/>
    <col min="95" max="95" width="15.42578125" customWidth="1"/>
    <col min="96" max="96" width="13" customWidth="1"/>
    <col min="97" max="97" width="14" customWidth="1"/>
    <col min="98" max="98" width="14.28515625" bestFit="1" customWidth="1"/>
    <col min="99" max="99" width="13.5703125" bestFit="1" customWidth="1"/>
    <col min="100" max="100" width="13.42578125" bestFit="1" customWidth="1"/>
    <col min="101" max="101" width="13.85546875" bestFit="1" customWidth="1"/>
    <col min="102" max="102" width="14.85546875" bestFit="1" customWidth="1"/>
    <col min="103" max="103" width="14.28515625" bestFit="1" customWidth="1"/>
    <col min="104" max="105" width="14.85546875" bestFit="1" customWidth="1"/>
    <col min="106" max="106" width="14.5703125" customWidth="1"/>
  </cols>
  <sheetData>
    <row r="1" spans="1:106" ht="15.75" thickBot="1" x14ac:dyDescent="0.3">
      <c r="B1" s="1102" t="s">
        <v>19</v>
      </c>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c r="BY1" s="1103"/>
      <c r="BZ1" s="1103"/>
      <c r="CA1" s="1103"/>
      <c r="CB1" s="1103"/>
      <c r="CC1" s="1103"/>
      <c r="CD1" s="1103"/>
      <c r="CE1" s="1103"/>
      <c r="CF1" s="1103"/>
      <c r="CG1" s="1103"/>
      <c r="CH1" s="1103"/>
    </row>
    <row r="2" spans="1:106" ht="27.6" customHeight="1" thickTop="1" thickBot="1" x14ac:dyDescent="0.3">
      <c r="B2" s="555" t="s">
        <v>0</v>
      </c>
      <c r="C2" s="1104"/>
      <c r="D2" s="1105"/>
      <c r="E2" s="1105"/>
      <c r="F2" s="1105"/>
      <c r="G2" s="1105"/>
      <c r="H2" s="1105"/>
      <c r="I2" s="1105"/>
      <c r="J2" s="55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49"/>
      <c r="BI2" s="949"/>
      <c r="BJ2" s="949"/>
      <c r="BK2" s="949"/>
      <c r="BL2" s="949"/>
      <c r="BM2" s="949"/>
      <c r="BN2" s="949"/>
      <c r="BO2" s="949"/>
      <c r="BP2" s="949"/>
      <c r="BQ2" s="949"/>
      <c r="BR2" s="285"/>
      <c r="BS2" s="285"/>
      <c r="BT2" s="285"/>
      <c r="BU2" s="284"/>
      <c r="BV2" s="9"/>
    </row>
    <row r="3" spans="1:106" ht="27.6" customHeight="1" thickTop="1" thickBot="1" x14ac:dyDescent="0.3">
      <c r="B3" s="555" t="s">
        <v>69</v>
      </c>
      <c r="C3" s="1104"/>
      <c r="D3" s="1105"/>
      <c r="E3" s="1105"/>
      <c r="F3" s="1105"/>
      <c r="G3" s="1105"/>
      <c r="H3" s="1105"/>
      <c r="I3" s="1105"/>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949"/>
      <c r="AJ3" s="949"/>
      <c r="AK3" s="949"/>
      <c r="AL3" s="949"/>
      <c r="AM3" s="949"/>
      <c r="AN3" s="949"/>
      <c r="AO3" s="949"/>
      <c r="AP3" s="949"/>
      <c r="AQ3" s="949"/>
      <c r="AR3" s="949"/>
      <c r="AS3" s="949"/>
      <c r="AT3" s="949"/>
      <c r="AU3" s="949"/>
      <c r="AV3" s="949"/>
      <c r="AW3" s="949"/>
      <c r="AX3" s="949"/>
      <c r="AY3" s="949"/>
      <c r="AZ3" s="949"/>
      <c r="BA3" s="949"/>
      <c r="BB3" s="949"/>
      <c r="BC3" s="949"/>
      <c r="BD3" s="949"/>
      <c r="BE3" s="949"/>
      <c r="BF3" s="949"/>
      <c r="BG3" s="949"/>
      <c r="BH3" s="949"/>
      <c r="BI3" s="949"/>
      <c r="BJ3" s="949"/>
      <c r="BK3" s="949"/>
      <c r="BL3" s="949"/>
      <c r="BM3" s="949"/>
      <c r="BN3" s="949"/>
      <c r="BO3" s="949"/>
      <c r="BP3" s="949"/>
      <c r="BQ3" s="949"/>
      <c r="BR3" s="285"/>
      <c r="BS3" s="285"/>
      <c r="BT3" s="285"/>
      <c r="BU3" s="7"/>
      <c r="BV3" s="8"/>
    </row>
    <row r="4" spans="1:106" ht="27.6" customHeight="1" thickTop="1" thickBot="1" x14ac:dyDescent="0.3">
      <c r="B4" s="555" t="s">
        <v>1</v>
      </c>
      <c r="C4" s="286"/>
      <c r="D4" s="950"/>
      <c r="E4" s="950"/>
      <c r="F4" s="950"/>
      <c r="G4" s="950"/>
      <c r="H4" s="950"/>
      <c r="I4" s="950"/>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7"/>
      <c r="BS4" s="7"/>
      <c r="BT4" s="7"/>
      <c r="BU4" s="7"/>
      <c r="BV4" s="8"/>
    </row>
    <row r="5" spans="1:106" ht="27.6" customHeight="1" thickTop="1" thickBot="1" x14ac:dyDescent="0.3">
      <c r="B5" s="555" t="s">
        <v>70</v>
      </c>
      <c r="C5" s="1106" t="s">
        <v>106</v>
      </c>
      <c r="D5" s="1107"/>
      <c r="E5" s="1107"/>
      <c r="F5" s="1107"/>
      <c r="G5" s="1107"/>
      <c r="H5" s="1107"/>
      <c r="I5" s="1107"/>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805"/>
      <c r="BJ5" s="805"/>
      <c r="BK5" s="805"/>
      <c r="BL5" s="805"/>
      <c r="BM5" s="805"/>
      <c r="BN5" s="805"/>
      <c r="BO5" s="805"/>
      <c r="BP5" s="558"/>
      <c r="BQ5" s="558"/>
      <c r="BR5" s="7"/>
      <c r="BS5" s="7"/>
      <c r="BT5" s="7"/>
      <c r="BU5" s="7"/>
      <c r="BV5" s="9"/>
    </row>
    <row r="6" spans="1:106" ht="16.5" thickTop="1" thickBot="1" x14ac:dyDescent="0.3">
      <c r="B6" s="555"/>
      <c r="C6" s="951"/>
      <c r="D6" s="951"/>
      <c r="E6" s="951"/>
      <c r="F6" s="558"/>
      <c r="G6" s="948"/>
      <c r="H6" s="558"/>
      <c r="I6" s="94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8"/>
      <c r="BI6" s="558"/>
      <c r="BJ6" s="558"/>
      <c r="BK6" s="558"/>
      <c r="BL6" s="558"/>
      <c r="BM6" s="558"/>
      <c r="BN6" s="558"/>
      <c r="BO6" s="558"/>
      <c r="BP6" s="558"/>
      <c r="BQ6" s="558"/>
      <c r="BR6" s="7"/>
      <c r="BS6" s="7"/>
      <c r="BT6" s="7"/>
      <c r="BU6" s="7"/>
      <c r="BV6" s="9"/>
    </row>
    <row r="7" spans="1:106" s="287" customFormat="1" ht="15.75" thickBot="1" x14ac:dyDescent="0.3">
      <c r="B7" s="566"/>
      <c r="C7" s="1108">
        <v>2019</v>
      </c>
      <c r="D7" s="1109"/>
      <c r="E7" s="1109"/>
      <c r="F7" s="1109"/>
      <c r="G7" s="1109"/>
      <c r="H7" s="1109"/>
      <c r="I7" s="1109"/>
      <c r="J7" s="1109"/>
      <c r="K7" s="1109"/>
      <c r="L7" s="1110"/>
      <c r="M7" s="1108">
        <v>2020</v>
      </c>
      <c r="N7" s="1109"/>
      <c r="O7" s="1109"/>
      <c r="P7" s="1109"/>
      <c r="Q7" s="1109"/>
      <c r="R7" s="1109"/>
      <c r="S7" s="1109"/>
      <c r="T7" s="1109"/>
      <c r="U7" s="1109"/>
      <c r="V7" s="1109"/>
      <c r="W7" s="1109"/>
      <c r="X7" s="1110"/>
      <c r="Y7" s="1108">
        <v>2021</v>
      </c>
      <c r="Z7" s="1109"/>
      <c r="AA7" s="1109"/>
      <c r="AB7" s="1109"/>
      <c r="AC7" s="1109"/>
      <c r="AD7" s="1109"/>
      <c r="AE7" s="1109"/>
      <c r="AF7" s="1109"/>
      <c r="AG7" s="952"/>
      <c r="AH7" s="952"/>
      <c r="AI7" s="952"/>
      <c r="AJ7" s="952"/>
      <c r="AK7" s="953">
        <v>2022</v>
      </c>
      <c r="AL7" s="954"/>
      <c r="AM7" s="954"/>
      <c r="AN7" s="954"/>
      <c r="AO7" s="954"/>
      <c r="AP7" s="954"/>
      <c r="AQ7" s="954"/>
      <c r="AR7" s="954"/>
      <c r="AS7" s="954"/>
      <c r="AT7" s="954"/>
      <c r="AU7" s="954"/>
      <c r="AV7" s="954"/>
      <c r="AW7" s="954">
        <v>2023</v>
      </c>
      <c r="AX7" s="954"/>
      <c r="AY7" s="954"/>
      <c r="AZ7" s="954"/>
      <c r="BA7" s="954"/>
      <c r="BB7" s="954"/>
      <c r="BC7" s="954"/>
      <c r="BD7" s="954"/>
      <c r="BE7" s="954"/>
      <c r="BF7" s="954"/>
      <c r="BG7" s="954"/>
      <c r="BH7" s="954"/>
      <c r="BI7" s="954">
        <v>2024</v>
      </c>
      <c r="BJ7" s="954"/>
      <c r="BK7" s="954"/>
      <c r="BL7" s="954"/>
      <c r="BM7" s="954"/>
      <c r="BN7" s="954"/>
      <c r="BO7" s="954"/>
      <c r="BP7" s="954"/>
      <c r="BQ7" s="954"/>
      <c r="BR7" s="288"/>
      <c r="BS7" s="288"/>
      <c r="BT7" s="288"/>
      <c r="BU7" s="1099" t="s">
        <v>71</v>
      </c>
      <c r="BV7" s="1100"/>
      <c r="BW7" s="1100"/>
      <c r="BX7" s="1100"/>
      <c r="BY7" s="1100"/>
      <c r="BZ7" s="1100"/>
      <c r="CA7" s="1100"/>
      <c r="CB7" s="1100"/>
      <c r="CC7" s="1100"/>
      <c r="CD7" s="1101"/>
      <c r="CE7" s="1099" t="s">
        <v>72</v>
      </c>
      <c r="CF7" s="1100"/>
      <c r="CG7" s="1100"/>
      <c r="CH7" s="1100"/>
      <c r="CI7" s="1100"/>
      <c r="CJ7" s="1100"/>
      <c r="CK7" s="1100"/>
      <c r="CL7" s="1100"/>
      <c r="CM7" s="1100"/>
      <c r="CN7" s="1100"/>
      <c r="CO7" s="1100"/>
      <c r="CP7" s="1101"/>
      <c r="CQ7" s="1099" t="s">
        <v>73</v>
      </c>
      <c r="CR7" s="1100"/>
      <c r="CS7" s="1100"/>
      <c r="CT7" s="1100"/>
      <c r="CU7" s="1100"/>
      <c r="CV7" s="1100"/>
      <c r="CW7" s="1100"/>
      <c r="CX7" s="1100"/>
      <c r="CY7" s="1100"/>
      <c r="CZ7" s="1100"/>
      <c r="DA7" s="1100"/>
      <c r="DB7" s="1101"/>
    </row>
    <row r="8" spans="1:106" s="1" customFormat="1" ht="30.6" customHeight="1" thickBot="1" x14ac:dyDescent="0.3">
      <c r="B8" s="574"/>
      <c r="C8" s="955" t="s">
        <v>9</v>
      </c>
      <c r="D8" s="956" t="s">
        <v>10</v>
      </c>
      <c r="E8" s="956" t="s">
        <v>16</v>
      </c>
      <c r="F8" s="956" t="s">
        <v>11</v>
      </c>
      <c r="G8" s="956" t="s">
        <v>17</v>
      </c>
      <c r="H8" s="956" t="s">
        <v>3</v>
      </c>
      <c r="I8" s="956" t="s">
        <v>13</v>
      </c>
      <c r="J8" s="956" t="s">
        <v>4</v>
      </c>
      <c r="K8" s="956" t="s">
        <v>5</v>
      </c>
      <c r="L8" s="957" t="s">
        <v>6</v>
      </c>
      <c r="M8" s="955" t="s">
        <v>7</v>
      </c>
      <c r="N8" s="957" t="s">
        <v>8</v>
      </c>
      <c r="O8" s="958" t="s">
        <v>9</v>
      </c>
      <c r="P8" s="958" t="s">
        <v>10</v>
      </c>
      <c r="Q8" s="959" t="s">
        <v>16</v>
      </c>
      <c r="R8" s="960" t="s">
        <v>11</v>
      </c>
      <c r="S8" s="960" t="s">
        <v>12</v>
      </c>
      <c r="T8" s="960" t="s">
        <v>3</v>
      </c>
      <c r="U8" s="960" t="s">
        <v>13</v>
      </c>
      <c r="V8" s="960" t="s">
        <v>4</v>
      </c>
      <c r="W8" s="961" t="s">
        <v>5</v>
      </c>
      <c r="X8" s="962" t="s">
        <v>6</v>
      </c>
      <c r="Y8" s="963" t="s">
        <v>7</v>
      </c>
      <c r="Z8" s="961" t="s">
        <v>8</v>
      </c>
      <c r="AA8" s="961" t="s">
        <v>9</v>
      </c>
      <c r="AB8" s="961" t="s">
        <v>10</v>
      </c>
      <c r="AC8" s="961" t="s">
        <v>16</v>
      </c>
      <c r="AD8" s="961" t="s">
        <v>11</v>
      </c>
      <c r="AE8" s="961" t="s">
        <v>12</v>
      </c>
      <c r="AF8" s="961" t="s">
        <v>3</v>
      </c>
      <c r="AG8" s="961" t="s">
        <v>74</v>
      </c>
      <c r="AH8" s="961" t="s">
        <v>4</v>
      </c>
      <c r="AI8" s="961" t="s">
        <v>5</v>
      </c>
      <c r="AJ8" s="961" t="s">
        <v>6</v>
      </c>
      <c r="AK8" s="964" t="s">
        <v>7</v>
      </c>
      <c r="AL8" s="963" t="s">
        <v>8</v>
      </c>
      <c r="AM8" s="963" t="s">
        <v>9</v>
      </c>
      <c r="AN8" s="963" t="s">
        <v>10</v>
      </c>
      <c r="AO8" s="963" t="s">
        <v>16</v>
      </c>
      <c r="AP8" s="963" t="s">
        <v>75</v>
      </c>
      <c r="AQ8" s="963" t="s">
        <v>17</v>
      </c>
      <c r="AR8" s="963" t="s">
        <v>3</v>
      </c>
      <c r="AS8" s="963" t="s">
        <v>13</v>
      </c>
      <c r="AT8" s="963" t="s">
        <v>4</v>
      </c>
      <c r="AU8" s="963" t="s">
        <v>5</v>
      </c>
      <c r="AV8" s="965" t="s">
        <v>6</v>
      </c>
      <c r="AW8" s="964" t="s">
        <v>7</v>
      </c>
      <c r="AX8" s="963" t="s">
        <v>8</v>
      </c>
      <c r="AY8" s="963" t="s">
        <v>9</v>
      </c>
      <c r="AZ8" s="963" t="s">
        <v>10</v>
      </c>
      <c r="BA8" s="963" t="s">
        <v>16</v>
      </c>
      <c r="BB8" s="963" t="s">
        <v>75</v>
      </c>
      <c r="BC8" s="963" t="s">
        <v>17</v>
      </c>
      <c r="BD8" s="963" t="s">
        <v>3</v>
      </c>
      <c r="BE8" s="963" t="s">
        <v>13</v>
      </c>
      <c r="BF8" s="963" t="s">
        <v>4</v>
      </c>
      <c r="BG8" s="963" t="s">
        <v>5</v>
      </c>
      <c r="BH8" s="966" t="s">
        <v>6</v>
      </c>
      <c r="BI8" s="964" t="s">
        <v>7</v>
      </c>
      <c r="BJ8" s="963" t="s">
        <v>8</v>
      </c>
      <c r="BK8" s="963" t="s">
        <v>9</v>
      </c>
      <c r="BL8" s="963" t="s">
        <v>10</v>
      </c>
      <c r="BM8" s="963" t="s">
        <v>16</v>
      </c>
      <c r="BN8" s="963" t="s">
        <v>75</v>
      </c>
      <c r="BO8" s="963" t="s">
        <v>17</v>
      </c>
      <c r="BP8" s="963" t="s">
        <v>3</v>
      </c>
      <c r="BQ8" s="963" t="s">
        <v>13</v>
      </c>
      <c r="BR8" s="291" t="s">
        <v>4</v>
      </c>
      <c r="BS8" s="291" t="s">
        <v>5</v>
      </c>
      <c r="BT8" s="292" t="s">
        <v>6</v>
      </c>
      <c r="BU8" s="289" t="s">
        <v>9</v>
      </c>
      <c r="BV8" s="290" t="s">
        <v>10</v>
      </c>
      <c r="BW8" s="290" t="s">
        <v>16</v>
      </c>
      <c r="BX8" s="290" t="s">
        <v>75</v>
      </c>
      <c r="BY8" s="290" t="s">
        <v>12</v>
      </c>
      <c r="BZ8" s="290" t="s">
        <v>3</v>
      </c>
      <c r="CA8" s="290" t="s">
        <v>13</v>
      </c>
      <c r="CB8" s="290" t="s">
        <v>4</v>
      </c>
      <c r="CC8" s="290" t="s">
        <v>5</v>
      </c>
      <c r="CD8" s="293" t="s">
        <v>6</v>
      </c>
      <c r="CE8" s="294" t="s">
        <v>7</v>
      </c>
      <c r="CF8" s="290" t="s">
        <v>8</v>
      </c>
      <c r="CG8" s="290" t="s">
        <v>9</v>
      </c>
      <c r="CH8" s="290" t="s">
        <v>10</v>
      </c>
      <c r="CI8" s="290" t="s">
        <v>16</v>
      </c>
      <c r="CJ8" s="290" t="s">
        <v>11</v>
      </c>
      <c r="CK8" s="290" t="s">
        <v>12</v>
      </c>
      <c r="CL8" s="293" t="s">
        <v>3</v>
      </c>
      <c r="CM8" s="295" t="s">
        <v>74</v>
      </c>
      <c r="CN8" s="295" t="s">
        <v>4</v>
      </c>
      <c r="CO8" s="295" t="s">
        <v>5</v>
      </c>
      <c r="CP8" s="292" t="s">
        <v>6</v>
      </c>
      <c r="CQ8" s="294" t="s">
        <v>7</v>
      </c>
      <c r="CR8" s="290" t="s">
        <v>8</v>
      </c>
      <c r="CS8" s="290" t="s">
        <v>9</v>
      </c>
      <c r="CT8" s="290" t="s">
        <v>10</v>
      </c>
      <c r="CU8" s="290" t="s">
        <v>16</v>
      </c>
      <c r="CV8" s="290" t="s">
        <v>11</v>
      </c>
      <c r="CW8" s="290" t="s">
        <v>12</v>
      </c>
      <c r="CX8" s="293" t="s">
        <v>3</v>
      </c>
      <c r="CY8" s="295" t="s">
        <v>74</v>
      </c>
      <c r="CZ8" s="295" t="s">
        <v>4</v>
      </c>
      <c r="DA8" s="295" t="s">
        <v>5</v>
      </c>
      <c r="DB8" s="292" t="s">
        <v>6</v>
      </c>
    </row>
    <row r="9" spans="1:106" ht="14.45" customHeight="1" x14ac:dyDescent="0.25">
      <c r="A9" s="296">
        <v>1</v>
      </c>
      <c r="B9" s="967" t="s">
        <v>76</v>
      </c>
      <c r="C9" s="585"/>
      <c r="D9" s="586"/>
      <c r="E9" s="586"/>
      <c r="F9" s="586"/>
      <c r="G9" s="586"/>
      <c r="H9" s="586"/>
      <c r="I9" s="586"/>
      <c r="J9" s="586"/>
      <c r="K9" s="586"/>
      <c r="L9" s="587"/>
      <c r="M9" s="588"/>
      <c r="N9" s="587"/>
      <c r="O9" s="815"/>
      <c r="P9" s="815"/>
      <c r="Q9" s="586"/>
      <c r="R9" s="586"/>
      <c r="S9" s="586"/>
      <c r="T9" s="586"/>
      <c r="U9" s="587"/>
      <c r="V9" s="589"/>
      <c r="W9" s="589"/>
      <c r="X9" s="590"/>
      <c r="Y9" s="591"/>
      <c r="Z9" s="589"/>
      <c r="AA9" s="589"/>
      <c r="AB9" s="589"/>
      <c r="AC9" s="589"/>
      <c r="AD9" s="589"/>
      <c r="AE9" s="589"/>
      <c r="AF9" s="589"/>
      <c r="AG9" s="589"/>
      <c r="AH9" s="587"/>
      <c r="AI9" s="587"/>
      <c r="AJ9" s="589"/>
      <c r="AK9" s="591"/>
      <c r="AL9" s="589"/>
      <c r="AM9" s="589"/>
      <c r="AN9" s="589"/>
      <c r="AO9" s="589"/>
      <c r="AP9" s="589"/>
      <c r="AQ9" s="589"/>
      <c r="AR9" s="589"/>
      <c r="AS9" s="589"/>
      <c r="AT9" s="589"/>
      <c r="AU9" s="589"/>
      <c r="AV9" s="589"/>
      <c r="AW9" s="591"/>
      <c r="AX9" s="589"/>
      <c r="AY9" s="589"/>
      <c r="AZ9" s="589"/>
      <c r="BA9" s="589"/>
      <c r="BB9" s="589"/>
      <c r="BC9" s="589"/>
      <c r="BD9" s="589"/>
      <c r="BE9" s="589"/>
      <c r="BF9" s="589"/>
      <c r="BG9" s="589"/>
      <c r="BH9" s="589"/>
      <c r="BI9" s="591"/>
      <c r="BJ9" s="589"/>
      <c r="BK9" s="589"/>
      <c r="BL9" s="589"/>
      <c r="BM9" s="589"/>
      <c r="BN9" s="589"/>
      <c r="BO9" s="589"/>
      <c r="BP9" s="589"/>
      <c r="BQ9" s="589"/>
      <c r="BR9" s="188"/>
      <c r="BS9" s="188"/>
      <c r="BT9" s="188"/>
      <c r="BU9" s="158"/>
      <c r="BV9" s="24"/>
      <c r="BW9" s="297"/>
      <c r="BX9" s="297"/>
      <c r="BY9" s="297"/>
      <c r="BZ9" s="297"/>
      <c r="CA9" s="297"/>
      <c r="CB9" s="297"/>
      <c r="CC9" s="297"/>
      <c r="CD9" s="298"/>
      <c r="CE9" s="24"/>
      <c r="CF9" s="24"/>
      <c r="CG9" s="297"/>
      <c r="CH9" s="297"/>
      <c r="CI9" s="297"/>
      <c r="CJ9" s="297"/>
      <c r="CK9" s="297"/>
      <c r="CL9" s="299"/>
      <c r="CM9" s="299"/>
      <c r="CN9" s="300"/>
      <c r="CO9" s="301"/>
      <c r="CP9" s="302"/>
      <c r="CQ9" s="303"/>
      <c r="CR9" s="304"/>
      <c r="CS9" s="297"/>
      <c r="CT9" s="297"/>
      <c r="CU9" s="297"/>
      <c r="CV9" s="297"/>
      <c r="CW9" s="297"/>
      <c r="CX9" s="299"/>
      <c r="CY9" s="299"/>
      <c r="CZ9" s="300"/>
      <c r="DA9" s="301"/>
      <c r="DB9" s="305"/>
    </row>
    <row r="10" spans="1:106" x14ac:dyDescent="0.25">
      <c r="A10" s="296"/>
      <c r="B10" s="968" t="s">
        <v>77</v>
      </c>
      <c r="C10" s="593">
        <v>253480</v>
      </c>
      <c r="D10" s="594">
        <v>254990</v>
      </c>
      <c r="E10" s="594">
        <v>254207</v>
      </c>
      <c r="F10" s="594">
        <v>254416</v>
      </c>
      <c r="G10" s="594">
        <v>252936</v>
      </c>
      <c r="H10" s="594">
        <v>253397</v>
      </c>
      <c r="I10" s="594">
        <v>254776</v>
      </c>
      <c r="J10" s="594">
        <v>255186</v>
      </c>
      <c r="K10" s="594">
        <v>256693</v>
      </c>
      <c r="L10" s="595">
        <v>257877</v>
      </c>
      <c r="M10" s="596">
        <v>256542</v>
      </c>
      <c r="N10" s="595">
        <v>256712</v>
      </c>
      <c r="O10" s="969">
        <v>257559</v>
      </c>
      <c r="P10" s="969">
        <v>259307</v>
      </c>
      <c r="Q10" s="594">
        <v>259642</v>
      </c>
      <c r="R10" s="594">
        <v>260587</v>
      </c>
      <c r="S10" s="594">
        <v>256792</v>
      </c>
      <c r="T10" s="594">
        <v>256621</v>
      </c>
      <c r="U10" s="594">
        <v>256285</v>
      </c>
      <c r="V10" s="969">
        <v>256196</v>
      </c>
      <c r="W10" s="969">
        <v>256249</v>
      </c>
      <c r="X10" s="970">
        <v>256143</v>
      </c>
      <c r="Y10" s="596">
        <v>255661</v>
      </c>
      <c r="Z10" s="969">
        <v>255691</v>
      </c>
      <c r="AA10" s="969">
        <v>255149</v>
      </c>
      <c r="AB10" s="969">
        <v>257930</v>
      </c>
      <c r="AC10" s="969">
        <v>256935</v>
      </c>
      <c r="AD10" s="969">
        <v>256408</v>
      </c>
      <c r="AE10" s="969">
        <v>255521</v>
      </c>
      <c r="AF10" s="969">
        <v>255291</v>
      </c>
      <c r="AG10" s="969">
        <v>255176</v>
      </c>
      <c r="AH10" s="969">
        <v>254885</v>
      </c>
      <c r="AI10" s="969">
        <v>254963</v>
      </c>
      <c r="AJ10" s="547">
        <v>254978</v>
      </c>
      <c r="AK10" s="546">
        <v>254755</v>
      </c>
      <c r="AL10" s="547">
        <v>254171</v>
      </c>
      <c r="AM10" s="547">
        <v>253608</v>
      </c>
      <c r="AN10" s="547">
        <v>252645</v>
      </c>
      <c r="AO10" s="547">
        <v>252344</v>
      </c>
      <c r="AP10" s="547">
        <v>250518</v>
      </c>
      <c r="AQ10" s="547">
        <v>249892</v>
      </c>
      <c r="AR10" s="547">
        <v>249295</v>
      </c>
      <c r="AS10" s="547">
        <v>247745</v>
      </c>
      <c r="AT10" s="547">
        <v>248388</v>
      </c>
      <c r="AU10" s="547">
        <v>249098</v>
      </c>
      <c r="AV10" s="547">
        <v>251669</v>
      </c>
      <c r="AW10" s="546">
        <v>251917</v>
      </c>
      <c r="AX10" s="547">
        <v>251575</v>
      </c>
      <c r="AY10" s="547">
        <v>253498</v>
      </c>
      <c r="AZ10" s="547">
        <v>251160</v>
      </c>
      <c r="BA10" s="547">
        <v>251333</v>
      </c>
      <c r="BB10" s="547">
        <v>251218</v>
      </c>
      <c r="BC10" s="547">
        <v>250982</v>
      </c>
      <c r="BD10" s="547">
        <v>250914</v>
      </c>
      <c r="BE10" s="547">
        <v>251048</v>
      </c>
      <c r="BF10" s="547">
        <v>251520</v>
      </c>
      <c r="BG10" s="547">
        <v>252352</v>
      </c>
      <c r="BH10" s="547">
        <v>252954</v>
      </c>
      <c r="BI10" s="546">
        <v>253086</v>
      </c>
      <c r="BJ10" s="547">
        <v>251146</v>
      </c>
      <c r="BK10" s="547">
        <v>251503</v>
      </c>
      <c r="BL10" s="547">
        <v>254708</v>
      </c>
      <c r="BM10" s="547">
        <v>254139</v>
      </c>
      <c r="BN10" s="547">
        <v>252351</v>
      </c>
      <c r="BO10" s="547">
        <v>252604</v>
      </c>
      <c r="BP10" s="547">
        <v>252564</v>
      </c>
      <c r="BQ10" s="547">
        <v>252433</v>
      </c>
      <c r="BR10" s="308">
        <v>253456</v>
      </c>
      <c r="BS10" s="308"/>
      <c r="BT10" s="308"/>
      <c r="BU10" s="232">
        <f t="shared" ref="BU10:CJ14" si="0">O10-C10</f>
        <v>4079</v>
      </c>
      <c r="BV10" s="306">
        <f t="shared" si="0"/>
        <v>4317</v>
      </c>
      <c r="BW10" s="306">
        <f t="shared" si="0"/>
        <v>5435</v>
      </c>
      <c r="BX10" s="306">
        <f t="shared" si="0"/>
        <v>6171</v>
      </c>
      <c r="BY10" s="306">
        <f t="shared" si="0"/>
        <v>3856</v>
      </c>
      <c r="BZ10" s="306">
        <f t="shared" si="0"/>
        <v>3224</v>
      </c>
      <c r="CA10" s="306">
        <f t="shared" si="0"/>
        <v>1509</v>
      </c>
      <c r="CB10" s="306">
        <f t="shared" si="0"/>
        <v>1010</v>
      </c>
      <c r="CC10" s="306">
        <f t="shared" si="0"/>
        <v>-444</v>
      </c>
      <c r="CD10" s="307">
        <f t="shared" si="0"/>
        <v>-1734</v>
      </c>
      <c r="CE10" s="306">
        <f t="shared" si="0"/>
        <v>-881</v>
      </c>
      <c r="CF10" s="306">
        <f t="shared" si="0"/>
        <v>-1021</v>
      </c>
      <c r="CG10" s="306">
        <f t="shared" si="0"/>
        <v>-2410</v>
      </c>
      <c r="CH10" s="306">
        <f t="shared" si="0"/>
        <v>-1377</v>
      </c>
      <c r="CI10" s="306">
        <f t="shared" si="0"/>
        <v>-2707</v>
      </c>
      <c r="CJ10" s="306">
        <f t="shared" si="0"/>
        <v>-4179</v>
      </c>
      <c r="CK10" s="306">
        <f t="shared" ref="CK10:CZ14" si="1">AE10-S10</f>
        <v>-1271</v>
      </c>
      <c r="CL10" s="308">
        <f t="shared" si="1"/>
        <v>-1330</v>
      </c>
      <c r="CM10" s="229">
        <f t="shared" si="1"/>
        <v>-1109</v>
      </c>
      <c r="CN10" s="308">
        <f t="shared" si="1"/>
        <v>-1311</v>
      </c>
      <c r="CO10" s="308">
        <f t="shared" si="1"/>
        <v>-1286</v>
      </c>
      <c r="CP10" s="308">
        <f t="shared" si="1"/>
        <v>-1165</v>
      </c>
      <c r="CQ10" s="310">
        <f t="shared" si="1"/>
        <v>-906</v>
      </c>
      <c r="CR10" s="311">
        <f t="shared" si="1"/>
        <v>-1520</v>
      </c>
      <c r="CS10" s="311">
        <f t="shared" si="1"/>
        <v>-1541</v>
      </c>
      <c r="CT10" s="311">
        <f t="shared" si="1"/>
        <v>-5285</v>
      </c>
      <c r="CU10" s="311">
        <f t="shared" si="1"/>
        <v>-4591</v>
      </c>
      <c r="CV10" s="311">
        <f t="shared" si="1"/>
        <v>-5890</v>
      </c>
      <c r="CW10" s="311">
        <f t="shared" si="1"/>
        <v>-5629</v>
      </c>
      <c r="CX10" s="308">
        <f t="shared" si="1"/>
        <v>-5996</v>
      </c>
      <c r="CY10" s="308">
        <f t="shared" si="1"/>
        <v>-7431</v>
      </c>
      <c r="CZ10" s="308">
        <f t="shared" si="1"/>
        <v>-6497</v>
      </c>
      <c r="DA10" s="308">
        <f t="shared" ref="CY10:DB14" si="2">AU10-AI10</f>
        <v>-5865</v>
      </c>
      <c r="DB10" s="307">
        <f t="shared" si="2"/>
        <v>-3309</v>
      </c>
    </row>
    <row r="11" spans="1:106" x14ac:dyDescent="0.25">
      <c r="A11" s="296"/>
      <c r="B11" s="968" t="s">
        <v>78</v>
      </c>
      <c r="C11" s="593">
        <v>40590</v>
      </c>
      <c r="D11" s="594">
        <v>38581</v>
      </c>
      <c r="E11" s="594">
        <v>39274</v>
      </c>
      <c r="F11" s="594">
        <v>38721</v>
      </c>
      <c r="G11" s="594">
        <v>39528</v>
      </c>
      <c r="H11" s="594">
        <v>39143</v>
      </c>
      <c r="I11" s="594">
        <v>37878</v>
      </c>
      <c r="J11" s="594">
        <v>39209</v>
      </c>
      <c r="K11" s="594">
        <v>39295</v>
      </c>
      <c r="L11" s="595">
        <v>38785</v>
      </c>
      <c r="M11" s="596">
        <v>40620</v>
      </c>
      <c r="N11" s="595">
        <v>40784</v>
      </c>
      <c r="O11" s="969">
        <v>40343</v>
      </c>
      <c r="P11" s="969">
        <v>38970</v>
      </c>
      <c r="Q11" s="594">
        <v>39065</v>
      </c>
      <c r="R11" s="594">
        <v>38356</v>
      </c>
      <c r="S11" s="594">
        <v>42310</v>
      </c>
      <c r="T11" s="594">
        <v>42434</v>
      </c>
      <c r="U11" s="594">
        <v>42966</v>
      </c>
      <c r="V11" s="969">
        <v>43439</v>
      </c>
      <c r="W11" s="969">
        <v>43961</v>
      </c>
      <c r="X11" s="970">
        <v>44433</v>
      </c>
      <c r="Y11" s="596">
        <v>45102</v>
      </c>
      <c r="Z11" s="969">
        <v>45728</v>
      </c>
      <c r="AA11" s="969">
        <v>46380</v>
      </c>
      <c r="AB11" s="969">
        <v>43512</v>
      </c>
      <c r="AC11" s="969">
        <v>44449</v>
      </c>
      <c r="AD11" s="969">
        <v>44964</v>
      </c>
      <c r="AE11" s="969">
        <v>45880</v>
      </c>
      <c r="AF11" s="969">
        <v>46105</v>
      </c>
      <c r="AG11" s="969">
        <v>46362</v>
      </c>
      <c r="AH11" s="969">
        <v>46910</v>
      </c>
      <c r="AI11" s="969">
        <v>47539</v>
      </c>
      <c r="AJ11" s="547">
        <v>48063</v>
      </c>
      <c r="AK11" s="546">
        <v>48706</v>
      </c>
      <c r="AL11" s="547">
        <v>49446</v>
      </c>
      <c r="AM11" s="547">
        <v>49962</v>
      </c>
      <c r="AN11" s="547">
        <v>49815</v>
      </c>
      <c r="AO11" s="547">
        <v>49614</v>
      </c>
      <c r="AP11" s="547">
        <v>51088</v>
      </c>
      <c r="AQ11" s="547">
        <v>51438</v>
      </c>
      <c r="AR11" s="547">
        <v>51171</v>
      </c>
      <c r="AS11" s="547">
        <v>52606</v>
      </c>
      <c r="AT11" s="547">
        <v>52132</v>
      </c>
      <c r="AU11" s="547">
        <v>52079</v>
      </c>
      <c r="AV11" s="547">
        <v>51977</v>
      </c>
      <c r="AW11" s="546">
        <v>51993</v>
      </c>
      <c r="AX11" s="547">
        <v>51994</v>
      </c>
      <c r="AY11" s="547">
        <v>52283</v>
      </c>
      <c r="AZ11" s="547">
        <v>51749</v>
      </c>
      <c r="BA11" s="547">
        <v>51616</v>
      </c>
      <c r="BB11" s="547">
        <v>51480</v>
      </c>
      <c r="BC11" s="547">
        <v>51283</v>
      </c>
      <c r="BD11" s="547">
        <v>51169</v>
      </c>
      <c r="BE11" s="547">
        <v>51159</v>
      </c>
      <c r="BF11" s="547">
        <v>51178</v>
      </c>
      <c r="BG11" s="547">
        <v>51291</v>
      </c>
      <c r="BH11" s="547">
        <v>51337</v>
      </c>
      <c r="BI11" s="546">
        <v>53133</v>
      </c>
      <c r="BJ11" s="547">
        <v>52875</v>
      </c>
      <c r="BK11" s="547">
        <v>52422</v>
      </c>
      <c r="BL11" s="547">
        <v>49214</v>
      </c>
      <c r="BM11" s="547">
        <v>49818</v>
      </c>
      <c r="BN11" s="547">
        <v>51056</v>
      </c>
      <c r="BO11" s="547">
        <v>50445</v>
      </c>
      <c r="BP11" s="547">
        <v>50333</v>
      </c>
      <c r="BQ11" s="547">
        <v>50741</v>
      </c>
      <c r="BR11" s="308">
        <v>50036</v>
      </c>
      <c r="BS11" s="308"/>
      <c r="BT11" s="308"/>
      <c r="BU11" s="232">
        <f t="shared" si="0"/>
        <v>-247</v>
      </c>
      <c r="BV11" s="306">
        <f t="shared" si="0"/>
        <v>389</v>
      </c>
      <c r="BW11" s="306">
        <f t="shared" si="0"/>
        <v>-209</v>
      </c>
      <c r="BX11" s="306">
        <f t="shared" si="0"/>
        <v>-365</v>
      </c>
      <c r="BY11" s="306">
        <f t="shared" si="0"/>
        <v>2782</v>
      </c>
      <c r="BZ11" s="306">
        <f t="shared" si="0"/>
        <v>3291</v>
      </c>
      <c r="CA11" s="306">
        <f t="shared" si="0"/>
        <v>5088</v>
      </c>
      <c r="CB11" s="306">
        <f t="shared" si="0"/>
        <v>4230</v>
      </c>
      <c r="CC11" s="306">
        <f t="shared" si="0"/>
        <v>4666</v>
      </c>
      <c r="CD11" s="307">
        <f t="shared" si="0"/>
        <v>5648</v>
      </c>
      <c r="CE11" s="306">
        <f t="shared" si="0"/>
        <v>4482</v>
      </c>
      <c r="CF11" s="306">
        <f t="shared" si="0"/>
        <v>4944</v>
      </c>
      <c r="CG11" s="306">
        <f t="shared" si="0"/>
        <v>6037</v>
      </c>
      <c r="CH11" s="306">
        <f t="shared" si="0"/>
        <v>4542</v>
      </c>
      <c r="CI11" s="306">
        <f t="shared" si="0"/>
        <v>5384</v>
      </c>
      <c r="CJ11" s="306">
        <f t="shared" si="0"/>
        <v>6608</v>
      </c>
      <c r="CK11" s="306">
        <f t="shared" si="1"/>
        <v>3570</v>
      </c>
      <c r="CL11" s="308">
        <f t="shared" si="1"/>
        <v>3671</v>
      </c>
      <c r="CM11" s="229">
        <f t="shared" si="1"/>
        <v>3396</v>
      </c>
      <c r="CN11" s="308">
        <f t="shared" si="1"/>
        <v>3471</v>
      </c>
      <c r="CO11" s="308">
        <f t="shared" si="1"/>
        <v>3578</v>
      </c>
      <c r="CP11" s="308">
        <f t="shared" si="1"/>
        <v>3630</v>
      </c>
      <c r="CQ11" s="309">
        <f t="shared" si="1"/>
        <v>3604</v>
      </c>
      <c r="CR11" s="308">
        <f t="shared" si="1"/>
        <v>3718</v>
      </c>
      <c r="CS11" s="308">
        <f t="shared" si="1"/>
        <v>3582</v>
      </c>
      <c r="CT11" s="308">
        <f t="shared" si="1"/>
        <v>6303</v>
      </c>
      <c r="CU11" s="308">
        <f t="shared" si="1"/>
        <v>5165</v>
      </c>
      <c r="CV11" s="308">
        <f t="shared" si="1"/>
        <v>6124</v>
      </c>
      <c r="CW11" s="308">
        <f t="shared" si="1"/>
        <v>5558</v>
      </c>
      <c r="CX11" s="308">
        <f t="shared" si="1"/>
        <v>5066</v>
      </c>
      <c r="CY11" s="308">
        <f t="shared" si="2"/>
        <v>6244</v>
      </c>
      <c r="CZ11" s="308">
        <f t="shared" si="2"/>
        <v>5222</v>
      </c>
      <c r="DA11" s="308">
        <f t="shared" si="2"/>
        <v>4540</v>
      </c>
      <c r="DB11" s="307">
        <f t="shared" si="2"/>
        <v>3914</v>
      </c>
    </row>
    <row r="12" spans="1:106" x14ac:dyDescent="0.25">
      <c r="A12" s="296"/>
      <c r="B12" s="968" t="s">
        <v>79</v>
      </c>
      <c r="C12" s="593">
        <v>23504</v>
      </c>
      <c r="D12" s="594">
        <v>23312</v>
      </c>
      <c r="E12" s="594">
        <v>23087</v>
      </c>
      <c r="F12" s="594">
        <v>22900</v>
      </c>
      <c r="G12" s="594">
        <v>22787</v>
      </c>
      <c r="H12" s="594">
        <v>22725</v>
      </c>
      <c r="I12" s="594">
        <v>22731</v>
      </c>
      <c r="J12" s="594">
        <v>22929</v>
      </c>
      <c r="K12" s="594">
        <v>23336</v>
      </c>
      <c r="L12" s="595">
        <v>23448</v>
      </c>
      <c r="M12" s="596">
        <v>23496</v>
      </c>
      <c r="N12" s="595">
        <v>23485</v>
      </c>
      <c r="O12" s="969">
        <v>23493</v>
      </c>
      <c r="P12" s="969">
        <v>23498</v>
      </c>
      <c r="Q12" s="594">
        <v>23512</v>
      </c>
      <c r="R12" s="594">
        <v>23519</v>
      </c>
      <c r="S12" s="594">
        <v>23464</v>
      </c>
      <c r="T12" s="594">
        <v>23426</v>
      </c>
      <c r="U12" s="594">
        <v>23414</v>
      </c>
      <c r="V12" s="969">
        <v>23886</v>
      </c>
      <c r="W12" s="969">
        <v>24012</v>
      </c>
      <c r="X12" s="970">
        <v>24121</v>
      </c>
      <c r="Y12" s="596">
        <v>24152</v>
      </c>
      <c r="Z12" s="969">
        <v>24128</v>
      </c>
      <c r="AA12" s="969">
        <v>24120</v>
      </c>
      <c r="AB12" s="969">
        <v>24050</v>
      </c>
      <c r="AC12" s="969">
        <v>23954</v>
      </c>
      <c r="AD12" s="969">
        <v>23869</v>
      </c>
      <c r="AE12" s="969">
        <v>23741</v>
      </c>
      <c r="AF12" s="969">
        <v>23486</v>
      </c>
      <c r="AG12" s="969">
        <v>23389</v>
      </c>
      <c r="AH12" s="969">
        <v>23694</v>
      </c>
      <c r="AI12" s="969">
        <v>23997</v>
      </c>
      <c r="AJ12" s="547">
        <v>24155</v>
      </c>
      <c r="AK12" s="546">
        <v>24283</v>
      </c>
      <c r="AL12" s="547">
        <v>24318</v>
      </c>
      <c r="AM12" s="547">
        <v>24316</v>
      </c>
      <c r="AN12" s="547">
        <v>24294</v>
      </c>
      <c r="AO12" s="547">
        <v>24195</v>
      </c>
      <c r="AP12" s="547">
        <v>24117</v>
      </c>
      <c r="AQ12" s="547">
        <v>24063</v>
      </c>
      <c r="AR12" s="547">
        <v>23919</v>
      </c>
      <c r="AS12" s="547">
        <v>23863</v>
      </c>
      <c r="AT12" s="547">
        <v>23926</v>
      </c>
      <c r="AU12" s="547">
        <v>24049</v>
      </c>
      <c r="AV12" s="547">
        <v>24319</v>
      </c>
      <c r="AW12" s="546">
        <v>24324</v>
      </c>
      <c r="AX12" s="547">
        <v>24249</v>
      </c>
      <c r="AY12" s="547">
        <v>24308</v>
      </c>
      <c r="AZ12" s="547">
        <v>23887</v>
      </c>
      <c r="BA12" s="547">
        <v>23739</v>
      </c>
      <c r="BB12" s="547">
        <v>23652</v>
      </c>
      <c r="BC12" s="547">
        <v>23556</v>
      </c>
      <c r="BD12" s="547">
        <v>23505</v>
      </c>
      <c r="BE12" s="547">
        <v>23496</v>
      </c>
      <c r="BF12" s="547">
        <v>23569</v>
      </c>
      <c r="BG12" s="547">
        <v>23792</v>
      </c>
      <c r="BH12" s="547">
        <v>23851</v>
      </c>
      <c r="BI12" s="546">
        <v>24223</v>
      </c>
      <c r="BJ12" s="547">
        <v>23975</v>
      </c>
      <c r="BK12" s="547">
        <v>23985</v>
      </c>
      <c r="BL12" s="547">
        <v>23915</v>
      </c>
      <c r="BM12" s="547">
        <v>23834</v>
      </c>
      <c r="BN12" s="547">
        <v>23671</v>
      </c>
      <c r="BO12" s="547">
        <v>23670</v>
      </c>
      <c r="BP12" s="547">
        <v>23610</v>
      </c>
      <c r="BQ12" s="547">
        <v>23590</v>
      </c>
      <c r="BR12" s="308">
        <v>23673</v>
      </c>
      <c r="BS12" s="308"/>
      <c r="BT12" s="308"/>
      <c r="BU12" s="232">
        <f t="shared" si="0"/>
        <v>-11</v>
      </c>
      <c r="BV12" s="306">
        <f t="shared" si="0"/>
        <v>186</v>
      </c>
      <c r="BW12" s="306">
        <f t="shared" si="0"/>
        <v>425</v>
      </c>
      <c r="BX12" s="306">
        <f t="shared" si="0"/>
        <v>619</v>
      </c>
      <c r="BY12" s="306">
        <f t="shared" si="0"/>
        <v>677</v>
      </c>
      <c r="BZ12" s="306">
        <f t="shared" si="0"/>
        <v>701</v>
      </c>
      <c r="CA12" s="306">
        <f t="shared" si="0"/>
        <v>683</v>
      </c>
      <c r="CB12" s="306">
        <f t="shared" si="0"/>
        <v>957</v>
      </c>
      <c r="CC12" s="306">
        <f t="shared" si="0"/>
        <v>676</v>
      </c>
      <c r="CD12" s="307">
        <f t="shared" si="0"/>
        <v>673</v>
      </c>
      <c r="CE12" s="306">
        <f t="shared" si="0"/>
        <v>656</v>
      </c>
      <c r="CF12" s="306">
        <f t="shared" si="0"/>
        <v>643</v>
      </c>
      <c r="CG12" s="306">
        <f t="shared" si="0"/>
        <v>627</v>
      </c>
      <c r="CH12" s="306">
        <f t="shared" si="0"/>
        <v>552</v>
      </c>
      <c r="CI12" s="306">
        <f t="shared" si="0"/>
        <v>442</v>
      </c>
      <c r="CJ12" s="306">
        <f t="shared" si="0"/>
        <v>350</v>
      </c>
      <c r="CK12" s="306">
        <f t="shared" si="1"/>
        <v>277</v>
      </c>
      <c r="CL12" s="308">
        <f t="shared" si="1"/>
        <v>60</v>
      </c>
      <c r="CM12" s="229">
        <f t="shared" si="1"/>
        <v>-25</v>
      </c>
      <c r="CN12" s="308">
        <f t="shared" si="1"/>
        <v>-192</v>
      </c>
      <c r="CO12" s="308">
        <f t="shared" si="1"/>
        <v>-15</v>
      </c>
      <c r="CP12" s="308">
        <f t="shared" si="1"/>
        <v>34</v>
      </c>
      <c r="CQ12" s="309">
        <f t="shared" si="1"/>
        <v>131</v>
      </c>
      <c r="CR12" s="308">
        <f t="shared" si="1"/>
        <v>190</v>
      </c>
      <c r="CS12" s="308">
        <f t="shared" si="1"/>
        <v>196</v>
      </c>
      <c r="CT12" s="308">
        <f t="shared" si="1"/>
        <v>244</v>
      </c>
      <c r="CU12" s="308">
        <f t="shared" si="1"/>
        <v>241</v>
      </c>
      <c r="CV12" s="308">
        <f t="shared" si="1"/>
        <v>248</v>
      </c>
      <c r="CW12" s="308">
        <f t="shared" si="1"/>
        <v>322</v>
      </c>
      <c r="CX12" s="308">
        <f t="shared" si="1"/>
        <v>433</v>
      </c>
      <c r="CY12" s="308">
        <f t="shared" si="2"/>
        <v>474</v>
      </c>
      <c r="CZ12" s="308">
        <f t="shared" si="2"/>
        <v>232</v>
      </c>
      <c r="DA12" s="308">
        <f t="shared" si="2"/>
        <v>52</v>
      </c>
      <c r="DB12" s="307">
        <f t="shared" si="2"/>
        <v>164</v>
      </c>
    </row>
    <row r="13" spans="1:106" x14ac:dyDescent="0.25">
      <c r="A13" s="296"/>
      <c r="B13" s="968" t="s">
        <v>80</v>
      </c>
      <c r="C13" s="593">
        <v>6806</v>
      </c>
      <c r="D13" s="594">
        <v>6789</v>
      </c>
      <c r="E13" s="594">
        <v>6782</v>
      </c>
      <c r="F13" s="594">
        <v>6768</v>
      </c>
      <c r="G13" s="594">
        <v>6750</v>
      </c>
      <c r="H13" s="594">
        <v>6748</v>
      </c>
      <c r="I13" s="594">
        <v>6754</v>
      </c>
      <c r="J13" s="594">
        <v>6873</v>
      </c>
      <c r="K13" s="594">
        <v>6905</v>
      </c>
      <c r="L13" s="595">
        <v>6925</v>
      </c>
      <c r="M13" s="596">
        <v>6939</v>
      </c>
      <c r="N13" s="595">
        <v>6939</v>
      </c>
      <c r="O13" s="969">
        <v>6942</v>
      </c>
      <c r="P13" s="969">
        <v>6941</v>
      </c>
      <c r="Q13" s="594">
        <v>6940</v>
      </c>
      <c r="R13" s="594">
        <v>6942</v>
      </c>
      <c r="S13" s="594">
        <v>6944</v>
      </c>
      <c r="T13" s="594">
        <v>6939</v>
      </c>
      <c r="U13" s="594">
        <v>6944</v>
      </c>
      <c r="V13" s="969">
        <v>6570</v>
      </c>
      <c r="W13" s="969">
        <v>6575</v>
      </c>
      <c r="X13" s="970">
        <v>6594</v>
      </c>
      <c r="Y13" s="596">
        <v>6613</v>
      </c>
      <c r="Z13" s="969">
        <v>6633</v>
      </c>
      <c r="AA13" s="969">
        <v>6650</v>
      </c>
      <c r="AB13" s="969">
        <v>6640</v>
      </c>
      <c r="AC13" s="969">
        <v>6635</v>
      </c>
      <c r="AD13" s="969">
        <v>6622</v>
      </c>
      <c r="AE13" s="969">
        <v>6611</v>
      </c>
      <c r="AF13" s="969">
        <v>6586</v>
      </c>
      <c r="AG13" s="969">
        <v>6581</v>
      </c>
      <c r="AH13" s="969">
        <v>6364</v>
      </c>
      <c r="AI13" s="969">
        <v>6409</v>
      </c>
      <c r="AJ13" s="547">
        <v>6428</v>
      </c>
      <c r="AK13" s="546">
        <v>6442</v>
      </c>
      <c r="AL13" s="547">
        <v>6449</v>
      </c>
      <c r="AM13" s="547">
        <v>6456</v>
      </c>
      <c r="AN13" s="547">
        <v>6442</v>
      </c>
      <c r="AO13" s="547">
        <v>6431</v>
      </c>
      <c r="AP13" s="547">
        <v>6423</v>
      </c>
      <c r="AQ13" s="547">
        <v>6413</v>
      </c>
      <c r="AR13" s="547">
        <v>6402</v>
      </c>
      <c r="AS13" s="547">
        <v>6410</v>
      </c>
      <c r="AT13" s="547">
        <v>6421</v>
      </c>
      <c r="AU13" s="547">
        <v>6433</v>
      </c>
      <c r="AV13" s="547">
        <v>6475</v>
      </c>
      <c r="AW13" s="546">
        <v>6466</v>
      </c>
      <c r="AX13" s="547">
        <v>6452</v>
      </c>
      <c r="AY13" s="547">
        <v>6476</v>
      </c>
      <c r="AZ13" s="547">
        <v>6415</v>
      </c>
      <c r="BA13" s="547">
        <v>6405</v>
      </c>
      <c r="BB13" s="547">
        <v>6409</v>
      </c>
      <c r="BC13" s="547">
        <v>6391</v>
      </c>
      <c r="BD13" s="547">
        <v>6387</v>
      </c>
      <c r="BE13" s="547">
        <v>6387</v>
      </c>
      <c r="BF13" s="547">
        <v>6388</v>
      </c>
      <c r="BG13" s="547">
        <v>6405</v>
      </c>
      <c r="BH13" s="547">
        <v>6412</v>
      </c>
      <c r="BI13" s="546">
        <v>6465</v>
      </c>
      <c r="BJ13" s="547">
        <v>6457</v>
      </c>
      <c r="BK13" s="547">
        <v>6453</v>
      </c>
      <c r="BL13" s="547">
        <v>6440</v>
      </c>
      <c r="BM13" s="547">
        <v>6427</v>
      </c>
      <c r="BN13" s="547">
        <v>6417</v>
      </c>
      <c r="BO13" s="547">
        <v>6422</v>
      </c>
      <c r="BP13" s="547">
        <v>6411</v>
      </c>
      <c r="BQ13" s="547">
        <v>6412</v>
      </c>
      <c r="BR13" s="308">
        <v>6421</v>
      </c>
      <c r="BS13" s="308"/>
      <c r="BT13" s="308"/>
      <c r="BU13" s="232">
        <f t="shared" si="0"/>
        <v>136</v>
      </c>
      <c r="BV13" s="306">
        <f t="shared" si="0"/>
        <v>152</v>
      </c>
      <c r="BW13" s="306">
        <f t="shared" si="0"/>
        <v>158</v>
      </c>
      <c r="BX13" s="306">
        <f t="shared" si="0"/>
        <v>174</v>
      </c>
      <c r="BY13" s="306">
        <f t="shared" si="0"/>
        <v>194</v>
      </c>
      <c r="BZ13" s="306">
        <f t="shared" si="0"/>
        <v>191</v>
      </c>
      <c r="CA13" s="306">
        <f t="shared" si="0"/>
        <v>190</v>
      </c>
      <c r="CB13" s="306">
        <f t="shared" si="0"/>
        <v>-303</v>
      </c>
      <c r="CC13" s="306">
        <f t="shared" si="0"/>
        <v>-330</v>
      </c>
      <c r="CD13" s="307">
        <f t="shared" si="0"/>
        <v>-331</v>
      </c>
      <c r="CE13" s="306">
        <f t="shared" si="0"/>
        <v>-326</v>
      </c>
      <c r="CF13" s="306">
        <f t="shared" si="0"/>
        <v>-306</v>
      </c>
      <c r="CG13" s="306">
        <f t="shared" si="0"/>
        <v>-292</v>
      </c>
      <c r="CH13" s="306">
        <f t="shared" si="0"/>
        <v>-301</v>
      </c>
      <c r="CI13" s="306">
        <f t="shared" si="0"/>
        <v>-305</v>
      </c>
      <c r="CJ13" s="306">
        <f t="shared" si="0"/>
        <v>-320</v>
      </c>
      <c r="CK13" s="306">
        <f t="shared" si="1"/>
        <v>-333</v>
      </c>
      <c r="CL13" s="308">
        <f t="shared" si="1"/>
        <v>-353</v>
      </c>
      <c r="CM13" s="229">
        <f t="shared" si="1"/>
        <v>-363</v>
      </c>
      <c r="CN13" s="308">
        <f t="shared" si="1"/>
        <v>-206</v>
      </c>
      <c r="CO13" s="308">
        <f t="shared" si="1"/>
        <v>-166</v>
      </c>
      <c r="CP13" s="308">
        <f t="shared" si="1"/>
        <v>-166</v>
      </c>
      <c r="CQ13" s="309">
        <f t="shared" si="1"/>
        <v>-171</v>
      </c>
      <c r="CR13" s="308">
        <f t="shared" si="1"/>
        <v>-184</v>
      </c>
      <c r="CS13" s="308">
        <f t="shared" si="1"/>
        <v>-194</v>
      </c>
      <c r="CT13" s="308">
        <f t="shared" si="1"/>
        <v>-198</v>
      </c>
      <c r="CU13" s="308">
        <f t="shared" si="1"/>
        <v>-204</v>
      </c>
      <c r="CV13" s="308">
        <f t="shared" si="1"/>
        <v>-199</v>
      </c>
      <c r="CW13" s="308">
        <f t="shared" si="1"/>
        <v>-198</v>
      </c>
      <c r="CX13" s="308">
        <f t="shared" si="1"/>
        <v>-184</v>
      </c>
      <c r="CY13" s="308">
        <f t="shared" si="2"/>
        <v>-171</v>
      </c>
      <c r="CZ13" s="308">
        <f t="shared" si="2"/>
        <v>57</v>
      </c>
      <c r="DA13" s="308">
        <f t="shared" si="2"/>
        <v>24</v>
      </c>
      <c r="DB13" s="307">
        <f t="shared" si="2"/>
        <v>47</v>
      </c>
    </row>
    <row r="14" spans="1:106" x14ac:dyDescent="0.25">
      <c r="A14" s="296"/>
      <c r="B14" s="968" t="s">
        <v>81</v>
      </c>
      <c r="C14" s="971">
        <v>982</v>
      </c>
      <c r="D14" s="972">
        <v>979</v>
      </c>
      <c r="E14" s="972">
        <v>980</v>
      </c>
      <c r="F14" s="972">
        <v>979</v>
      </c>
      <c r="G14" s="972">
        <v>980</v>
      </c>
      <c r="H14" s="972">
        <v>978</v>
      </c>
      <c r="I14" s="972">
        <v>977</v>
      </c>
      <c r="J14" s="972">
        <v>984</v>
      </c>
      <c r="K14" s="972">
        <v>994</v>
      </c>
      <c r="L14" s="973">
        <v>993</v>
      </c>
      <c r="M14" s="974">
        <v>993</v>
      </c>
      <c r="N14" s="973">
        <v>994</v>
      </c>
      <c r="O14" s="975">
        <v>995</v>
      </c>
      <c r="P14" s="975">
        <v>997</v>
      </c>
      <c r="Q14" s="972">
        <v>995</v>
      </c>
      <c r="R14" s="972">
        <v>997</v>
      </c>
      <c r="S14" s="972">
        <v>997</v>
      </c>
      <c r="T14" s="972">
        <v>1000</v>
      </c>
      <c r="U14" s="972">
        <v>1000</v>
      </c>
      <c r="V14" s="975">
        <v>907</v>
      </c>
      <c r="W14" s="975">
        <v>903</v>
      </c>
      <c r="X14" s="976">
        <v>905</v>
      </c>
      <c r="Y14" s="974">
        <v>905</v>
      </c>
      <c r="Z14" s="975">
        <v>906</v>
      </c>
      <c r="AA14" s="975">
        <v>909</v>
      </c>
      <c r="AB14" s="975">
        <v>909</v>
      </c>
      <c r="AC14" s="975">
        <v>913</v>
      </c>
      <c r="AD14" s="975">
        <v>913</v>
      </c>
      <c r="AE14" s="975">
        <v>914</v>
      </c>
      <c r="AF14" s="975">
        <v>914</v>
      </c>
      <c r="AG14" s="975">
        <v>912</v>
      </c>
      <c r="AH14" s="975">
        <v>918</v>
      </c>
      <c r="AI14" s="975">
        <v>923</v>
      </c>
      <c r="AJ14" s="549">
        <v>928</v>
      </c>
      <c r="AK14" s="548">
        <v>926</v>
      </c>
      <c r="AL14" s="549">
        <v>929</v>
      </c>
      <c r="AM14" s="549">
        <v>927</v>
      </c>
      <c r="AN14" s="549">
        <v>925</v>
      </c>
      <c r="AO14" s="549">
        <v>924</v>
      </c>
      <c r="AP14" s="549">
        <v>924</v>
      </c>
      <c r="AQ14" s="549">
        <v>922</v>
      </c>
      <c r="AR14" s="549">
        <v>923</v>
      </c>
      <c r="AS14" s="549">
        <v>922</v>
      </c>
      <c r="AT14" s="549">
        <v>922</v>
      </c>
      <c r="AU14" s="549">
        <v>925</v>
      </c>
      <c r="AV14" s="549">
        <v>943</v>
      </c>
      <c r="AW14" s="548">
        <v>943</v>
      </c>
      <c r="AX14" s="549">
        <v>934</v>
      </c>
      <c r="AY14" s="549">
        <v>926</v>
      </c>
      <c r="AZ14" s="549">
        <v>923</v>
      </c>
      <c r="BA14" s="549">
        <v>922</v>
      </c>
      <c r="BB14" s="549">
        <v>923</v>
      </c>
      <c r="BC14" s="549">
        <v>922</v>
      </c>
      <c r="BD14" s="549">
        <v>920</v>
      </c>
      <c r="BE14" s="549">
        <v>918</v>
      </c>
      <c r="BF14" s="549">
        <v>919</v>
      </c>
      <c r="BG14" s="549">
        <v>918</v>
      </c>
      <c r="BH14" s="549">
        <v>919</v>
      </c>
      <c r="BI14" s="548">
        <v>929</v>
      </c>
      <c r="BJ14" s="549">
        <v>922</v>
      </c>
      <c r="BK14" s="549">
        <v>922</v>
      </c>
      <c r="BL14" s="549">
        <v>920</v>
      </c>
      <c r="BM14" s="549">
        <v>920</v>
      </c>
      <c r="BN14" s="549">
        <v>918</v>
      </c>
      <c r="BO14" s="549">
        <v>916</v>
      </c>
      <c r="BP14" s="549">
        <v>920</v>
      </c>
      <c r="BQ14" s="549">
        <v>918</v>
      </c>
      <c r="BR14" s="316">
        <v>918</v>
      </c>
      <c r="BS14" s="316"/>
      <c r="BT14" s="316"/>
      <c r="BU14" s="313">
        <f t="shared" si="0"/>
        <v>13</v>
      </c>
      <c r="BV14" s="314">
        <f t="shared" si="0"/>
        <v>18</v>
      </c>
      <c r="BW14" s="314">
        <f t="shared" si="0"/>
        <v>15</v>
      </c>
      <c r="BX14" s="314">
        <f t="shared" si="0"/>
        <v>18</v>
      </c>
      <c r="BY14" s="314">
        <f t="shared" si="0"/>
        <v>17</v>
      </c>
      <c r="BZ14" s="314">
        <f t="shared" si="0"/>
        <v>22</v>
      </c>
      <c r="CA14" s="314">
        <f t="shared" si="0"/>
        <v>23</v>
      </c>
      <c r="CB14" s="314">
        <f t="shared" si="0"/>
        <v>-77</v>
      </c>
      <c r="CC14" s="314">
        <f t="shared" si="0"/>
        <v>-91</v>
      </c>
      <c r="CD14" s="315">
        <f t="shared" si="0"/>
        <v>-88</v>
      </c>
      <c r="CE14" s="314">
        <f t="shared" si="0"/>
        <v>-88</v>
      </c>
      <c r="CF14" s="314">
        <f t="shared" si="0"/>
        <v>-88</v>
      </c>
      <c r="CG14" s="314">
        <f t="shared" si="0"/>
        <v>-86</v>
      </c>
      <c r="CH14" s="314">
        <f t="shared" si="0"/>
        <v>-88</v>
      </c>
      <c r="CI14" s="314">
        <f t="shared" si="0"/>
        <v>-82</v>
      </c>
      <c r="CJ14" s="314">
        <f t="shared" si="0"/>
        <v>-84</v>
      </c>
      <c r="CK14" s="314">
        <f t="shared" si="1"/>
        <v>-83</v>
      </c>
      <c r="CL14" s="316">
        <f t="shared" si="1"/>
        <v>-86</v>
      </c>
      <c r="CM14" s="312">
        <f t="shared" si="1"/>
        <v>-88</v>
      </c>
      <c r="CN14" s="316">
        <f t="shared" si="1"/>
        <v>11</v>
      </c>
      <c r="CO14" s="316">
        <f t="shared" si="1"/>
        <v>20</v>
      </c>
      <c r="CP14" s="316">
        <f t="shared" si="1"/>
        <v>23</v>
      </c>
      <c r="CQ14" s="317">
        <f t="shared" si="1"/>
        <v>21</v>
      </c>
      <c r="CR14" s="316">
        <f t="shared" si="1"/>
        <v>23</v>
      </c>
      <c r="CS14" s="316">
        <f t="shared" si="1"/>
        <v>18</v>
      </c>
      <c r="CT14" s="316">
        <f t="shared" si="1"/>
        <v>16</v>
      </c>
      <c r="CU14" s="316">
        <f t="shared" si="1"/>
        <v>11</v>
      </c>
      <c r="CV14" s="316">
        <f t="shared" si="1"/>
        <v>11</v>
      </c>
      <c r="CW14" s="316">
        <f t="shared" si="1"/>
        <v>8</v>
      </c>
      <c r="CX14" s="316">
        <f t="shared" si="1"/>
        <v>9</v>
      </c>
      <c r="CY14" s="316">
        <f t="shared" si="2"/>
        <v>10</v>
      </c>
      <c r="CZ14" s="316">
        <f t="shared" si="2"/>
        <v>4</v>
      </c>
      <c r="DA14" s="316">
        <f t="shared" si="2"/>
        <v>2</v>
      </c>
      <c r="DB14" s="315">
        <f t="shared" si="2"/>
        <v>15</v>
      </c>
    </row>
    <row r="15" spans="1:106" ht="15.75" thickBot="1" x14ac:dyDescent="0.3">
      <c r="A15" s="296"/>
      <c r="B15" s="977" t="s">
        <v>46</v>
      </c>
      <c r="C15" s="978">
        <f>SUM(C10:C14)</f>
        <v>325362</v>
      </c>
      <c r="D15" s="979">
        <f>SUM(D10:D14)</f>
        <v>324651</v>
      </c>
      <c r="E15" s="979">
        <f t="shared" ref="E15:W15" si="3">SUM(E10:E14)</f>
        <v>324330</v>
      </c>
      <c r="F15" s="979">
        <f t="shared" si="3"/>
        <v>323784</v>
      </c>
      <c r="G15" s="979">
        <f t="shared" si="3"/>
        <v>322981</v>
      </c>
      <c r="H15" s="979">
        <f t="shared" si="3"/>
        <v>322991</v>
      </c>
      <c r="I15" s="979">
        <f t="shared" si="3"/>
        <v>323116</v>
      </c>
      <c r="J15" s="979">
        <f t="shared" si="3"/>
        <v>325181</v>
      </c>
      <c r="K15" s="979">
        <f t="shared" si="3"/>
        <v>327223</v>
      </c>
      <c r="L15" s="980">
        <f t="shared" si="3"/>
        <v>328028</v>
      </c>
      <c r="M15" s="981">
        <f t="shared" si="3"/>
        <v>328590</v>
      </c>
      <c r="N15" s="982">
        <f t="shared" si="3"/>
        <v>328914</v>
      </c>
      <c r="O15" s="979">
        <f t="shared" si="3"/>
        <v>329332</v>
      </c>
      <c r="P15" s="979">
        <f t="shared" si="3"/>
        <v>329713</v>
      </c>
      <c r="Q15" s="979">
        <f t="shared" si="3"/>
        <v>330154</v>
      </c>
      <c r="R15" s="979">
        <f t="shared" si="3"/>
        <v>330401</v>
      </c>
      <c r="S15" s="979">
        <f t="shared" si="3"/>
        <v>330507</v>
      </c>
      <c r="T15" s="979">
        <f t="shared" si="3"/>
        <v>330420</v>
      </c>
      <c r="U15" s="979">
        <f t="shared" si="3"/>
        <v>330609</v>
      </c>
      <c r="V15" s="979">
        <f t="shared" si="3"/>
        <v>330998</v>
      </c>
      <c r="W15" s="979">
        <f t="shared" si="3"/>
        <v>331700</v>
      </c>
      <c r="X15" s="983">
        <f>SUM(X10:X14)</f>
        <v>332196</v>
      </c>
      <c r="Y15" s="984">
        <f t="shared" ref="Y15:AF15" si="4">SUM(Y10:Y14)</f>
        <v>332433</v>
      </c>
      <c r="Z15" s="985">
        <f t="shared" si="4"/>
        <v>333086</v>
      </c>
      <c r="AA15" s="979">
        <f t="shared" si="4"/>
        <v>333208</v>
      </c>
      <c r="AB15" s="979">
        <f t="shared" si="4"/>
        <v>333041</v>
      </c>
      <c r="AC15" s="979">
        <f t="shared" si="4"/>
        <v>332886</v>
      </c>
      <c r="AD15" s="979">
        <f t="shared" si="4"/>
        <v>332776</v>
      </c>
      <c r="AE15" s="979">
        <f t="shared" si="4"/>
        <v>332667</v>
      </c>
      <c r="AF15" s="979">
        <f t="shared" si="4"/>
        <v>332382</v>
      </c>
      <c r="AG15" s="979">
        <v>332420</v>
      </c>
      <c r="AH15" s="979">
        <f t="shared" ref="AH15" si="5">SUM(AH10:AH14)</f>
        <v>332771</v>
      </c>
      <c r="AI15" s="979">
        <f>SUM(AI10:AI14)</f>
        <v>333831</v>
      </c>
      <c r="AJ15" s="980">
        <v>334552</v>
      </c>
      <c r="AK15" s="984">
        <f t="shared" ref="AK15:CV15" si="6">SUM(AK10:AK14)</f>
        <v>335112</v>
      </c>
      <c r="AL15" s="980">
        <f t="shared" si="6"/>
        <v>335313</v>
      </c>
      <c r="AM15" s="980">
        <f t="shared" si="6"/>
        <v>335269</v>
      </c>
      <c r="AN15" s="980">
        <v>334121</v>
      </c>
      <c r="AO15" s="980">
        <v>333508</v>
      </c>
      <c r="AP15" s="980">
        <v>333070</v>
      </c>
      <c r="AQ15" s="980">
        <v>332728</v>
      </c>
      <c r="AR15" s="980">
        <v>331710</v>
      </c>
      <c r="AS15" s="980">
        <v>331546</v>
      </c>
      <c r="AT15" s="980">
        <v>331789</v>
      </c>
      <c r="AU15" s="980">
        <v>332584</v>
      </c>
      <c r="AV15" s="980">
        <v>335383</v>
      </c>
      <c r="AW15" s="984">
        <v>335643</v>
      </c>
      <c r="AX15" s="980">
        <v>335204</v>
      </c>
      <c r="AY15" s="980">
        <v>337491</v>
      </c>
      <c r="AZ15" s="980">
        <v>334134</v>
      </c>
      <c r="BA15" s="980">
        <v>334015</v>
      </c>
      <c r="BB15" s="980">
        <v>333682</v>
      </c>
      <c r="BC15" s="980">
        <v>333134</v>
      </c>
      <c r="BD15" s="980">
        <v>332895</v>
      </c>
      <c r="BE15" s="980">
        <v>333008</v>
      </c>
      <c r="BF15" s="980">
        <v>333574</v>
      </c>
      <c r="BG15" s="980">
        <v>334758</v>
      </c>
      <c r="BH15" s="980">
        <v>335473</v>
      </c>
      <c r="BI15" s="984">
        <f>SUM(BI10:BI14)</f>
        <v>337836</v>
      </c>
      <c r="BJ15" s="980">
        <v>335375</v>
      </c>
      <c r="BK15" s="980">
        <v>335285</v>
      </c>
      <c r="BL15" s="980">
        <v>335197</v>
      </c>
      <c r="BM15" s="980">
        <v>335138</v>
      </c>
      <c r="BN15" s="980">
        <v>334413</v>
      </c>
      <c r="BO15" s="980">
        <v>334057</v>
      </c>
      <c r="BP15" s="980">
        <v>333838</v>
      </c>
      <c r="BQ15" s="980">
        <v>334094</v>
      </c>
      <c r="BR15" s="319">
        <v>334504</v>
      </c>
      <c r="BS15" s="319"/>
      <c r="BT15" s="319"/>
      <c r="BU15" s="320">
        <f t="shared" si="6"/>
        <v>3970</v>
      </c>
      <c r="BV15" s="318">
        <f t="shared" si="6"/>
        <v>5062</v>
      </c>
      <c r="BW15" s="318">
        <f t="shared" si="6"/>
        <v>5824</v>
      </c>
      <c r="BX15" s="318">
        <f t="shared" si="6"/>
        <v>6617</v>
      </c>
      <c r="BY15" s="318">
        <f t="shared" si="6"/>
        <v>7526</v>
      </c>
      <c r="BZ15" s="318">
        <f t="shared" si="6"/>
        <v>7429</v>
      </c>
      <c r="CA15" s="318">
        <f t="shared" si="6"/>
        <v>7493</v>
      </c>
      <c r="CB15" s="318">
        <f t="shared" si="6"/>
        <v>5817</v>
      </c>
      <c r="CC15" s="318">
        <f t="shared" si="6"/>
        <v>4477</v>
      </c>
      <c r="CD15" s="322">
        <f t="shared" si="6"/>
        <v>4168</v>
      </c>
      <c r="CE15" s="318">
        <f t="shared" si="6"/>
        <v>3843</v>
      </c>
      <c r="CF15" s="318">
        <f t="shared" si="6"/>
        <v>4172</v>
      </c>
      <c r="CG15" s="318">
        <f t="shared" si="6"/>
        <v>3876</v>
      </c>
      <c r="CH15" s="318">
        <f t="shared" si="6"/>
        <v>3328</v>
      </c>
      <c r="CI15" s="318">
        <f t="shared" si="6"/>
        <v>2732</v>
      </c>
      <c r="CJ15" s="318">
        <f t="shared" si="6"/>
        <v>2375</v>
      </c>
      <c r="CK15" s="318">
        <f t="shared" si="6"/>
        <v>2160</v>
      </c>
      <c r="CL15" s="319">
        <f t="shared" si="6"/>
        <v>1962</v>
      </c>
      <c r="CM15" s="321">
        <f t="shared" si="6"/>
        <v>1811</v>
      </c>
      <c r="CN15" s="319">
        <f t="shared" si="6"/>
        <v>1773</v>
      </c>
      <c r="CO15" s="319">
        <f t="shared" si="6"/>
        <v>2131</v>
      </c>
      <c r="CP15" s="319">
        <f t="shared" si="6"/>
        <v>2356</v>
      </c>
      <c r="CQ15" s="323">
        <f t="shared" si="6"/>
        <v>2679</v>
      </c>
      <c r="CR15" s="319">
        <f t="shared" si="6"/>
        <v>2227</v>
      </c>
      <c r="CS15" s="319">
        <f t="shared" si="6"/>
        <v>2061</v>
      </c>
      <c r="CT15" s="319">
        <f t="shared" si="6"/>
        <v>1080</v>
      </c>
      <c r="CU15" s="319">
        <f t="shared" si="6"/>
        <v>622</v>
      </c>
      <c r="CV15" s="319">
        <f t="shared" si="6"/>
        <v>294</v>
      </c>
      <c r="CW15" s="319">
        <f t="shared" ref="CW15:DB15" si="7">SUM(CW10:CW14)</f>
        <v>61</v>
      </c>
      <c r="CX15" s="319">
        <f t="shared" si="7"/>
        <v>-672</v>
      </c>
      <c r="CY15" s="319">
        <f t="shared" si="7"/>
        <v>-874</v>
      </c>
      <c r="CZ15" s="319">
        <f t="shared" si="7"/>
        <v>-982</v>
      </c>
      <c r="DA15" s="319">
        <f t="shared" si="7"/>
        <v>-1247</v>
      </c>
      <c r="DB15" s="322">
        <f t="shared" si="7"/>
        <v>831</v>
      </c>
    </row>
    <row r="16" spans="1:106" x14ac:dyDescent="0.25">
      <c r="A16" s="296">
        <f>+A9+1</f>
        <v>2</v>
      </c>
      <c r="B16" s="986" t="s">
        <v>82</v>
      </c>
      <c r="C16" s="987"/>
      <c r="D16" s="126"/>
      <c r="E16" s="126"/>
      <c r="F16" s="126"/>
      <c r="G16" s="126"/>
      <c r="H16" s="126"/>
      <c r="I16" s="126"/>
      <c r="J16" s="126"/>
      <c r="K16" s="126"/>
      <c r="L16" s="598"/>
      <c r="M16" s="124"/>
      <c r="N16" s="598"/>
      <c r="O16" s="60"/>
      <c r="P16" s="60"/>
      <c r="Q16" s="126"/>
      <c r="R16" s="126"/>
      <c r="S16" s="126"/>
      <c r="T16" s="126"/>
      <c r="U16" s="126"/>
      <c r="V16" s="60"/>
      <c r="W16" s="60"/>
      <c r="X16" s="125"/>
      <c r="Y16" s="124"/>
      <c r="Z16" s="60"/>
      <c r="AA16" s="60"/>
      <c r="AB16" s="60"/>
      <c r="AC16" s="60"/>
      <c r="AD16" s="60"/>
      <c r="AE16" s="60"/>
      <c r="AF16" s="60"/>
      <c r="AG16" s="615"/>
      <c r="AH16" s="615"/>
      <c r="AI16" s="615"/>
      <c r="AJ16" s="615"/>
      <c r="AK16" s="775"/>
      <c r="AL16" s="615"/>
      <c r="AM16" s="615"/>
      <c r="AN16" s="619"/>
      <c r="AO16" s="619"/>
      <c r="AP16" s="619"/>
      <c r="AQ16" s="619"/>
      <c r="AR16" s="619"/>
      <c r="AS16" s="619"/>
      <c r="AT16" s="619"/>
      <c r="AU16" s="619"/>
      <c r="AV16" s="619"/>
      <c r="AW16" s="775"/>
      <c r="AX16" s="619"/>
      <c r="AY16" s="619"/>
      <c r="AZ16" s="619"/>
      <c r="BA16" s="619"/>
      <c r="BB16" s="619"/>
      <c r="BC16" s="619"/>
      <c r="BD16" s="619"/>
      <c r="BE16" s="619"/>
      <c r="BF16" s="619"/>
      <c r="BG16" s="619"/>
      <c r="BH16" s="619"/>
      <c r="BI16" s="775"/>
      <c r="BJ16" s="619"/>
      <c r="BK16" s="619"/>
      <c r="BL16" s="619"/>
      <c r="BM16" s="619"/>
      <c r="BN16" s="619"/>
      <c r="BO16" s="619"/>
      <c r="BP16" s="619"/>
      <c r="BQ16" s="619"/>
      <c r="BR16" s="181"/>
      <c r="BS16" s="181"/>
      <c r="BT16" s="181"/>
      <c r="BU16" s="232"/>
      <c r="BV16" s="324"/>
      <c r="BW16" s="325"/>
      <c r="BX16" s="325"/>
      <c r="BY16" s="325"/>
      <c r="BZ16" s="325"/>
      <c r="CA16" s="325"/>
      <c r="CB16" s="325"/>
      <c r="CC16" s="325"/>
      <c r="CD16" s="326"/>
      <c r="CE16" s="324"/>
      <c r="CF16" s="324"/>
      <c r="CG16" s="325"/>
      <c r="CH16" s="325"/>
      <c r="CI16" s="325"/>
      <c r="CJ16" s="325"/>
      <c r="CK16" s="325"/>
      <c r="CL16" s="327"/>
      <c r="CM16" s="327"/>
      <c r="CN16" s="328"/>
      <c r="CO16" s="328"/>
      <c r="CP16" s="328"/>
      <c r="CQ16" s="329"/>
      <c r="CR16" s="328"/>
      <c r="CS16" s="328"/>
      <c r="CT16" s="328"/>
      <c r="CU16" s="328"/>
      <c r="CV16" s="328"/>
      <c r="CW16" s="328"/>
      <c r="CX16" s="327"/>
      <c r="CY16" s="327"/>
      <c r="CZ16" s="327"/>
      <c r="DA16" s="327"/>
      <c r="DB16" s="326"/>
    </row>
    <row r="17" spans="1:106" x14ac:dyDescent="0.25">
      <c r="A17" s="296"/>
      <c r="B17" s="968" t="str">
        <f>$B$10</f>
        <v>Residential [1]</v>
      </c>
      <c r="C17" s="58">
        <v>61678</v>
      </c>
      <c r="D17" s="59">
        <v>68702</v>
      </c>
      <c r="E17" s="59">
        <v>62743</v>
      </c>
      <c r="F17" s="59">
        <v>65388</v>
      </c>
      <c r="G17" s="59">
        <v>67100</v>
      </c>
      <c r="H17" s="59">
        <v>63283</v>
      </c>
      <c r="I17" s="59">
        <v>59573</v>
      </c>
      <c r="J17" s="59">
        <v>60088</v>
      </c>
      <c r="K17" s="59">
        <v>54555</v>
      </c>
      <c r="L17" s="231">
        <v>54598</v>
      </c>
      <c r="M17" s="234">
        <v>57052</v>
      </c>
      <c r="N17" s="231">
        <v>57058</v>
      </c>
      <c r="O17" s="988">
        <v>67200</v>
      </c>
      <c r="P17" s="988">
        <v>64999</v>
      </c>
      <c r="Q17" s="59">
        <v>61562</v>
      </c>
      <c r="R17" s="59">
        <v>65918</v>
      </c>
      <c r="S17" s="59">
        <v>59190</v>
      </c>
      <c r="T17" s="59">
        <v>59439</v>
      </c>
      <c r="U17" s="59">
        <v>63197</v>
      </c>
      <c r="V17" s="59">
        <v>60499</v>
      </c>
      <c r="W17" s="969">
        <v>56732</v>
      </c>
      <c r="X17" s="970">
        <v>61003</v>
      </c>
      <c r="Y17" s="596">
        <v>52827</v>
      </c>
      <c r="Z17" s="969">
        <v>57676</v>
      </c>
      <c r="AA17" s="969">
        <v>63712</v>
      </c>
      <c r="AB17" s="969">
        <v>57862</v>
      </c>
      <c r="AC17" s="969">
        <v>59961</v>
      </c>
      <c r="AD17" s="969">
        <v>62367</v>
      </c>
      <c r="AE17" s="969">
        <v>60461</v>
      </c>
      <c r="AF17" s="969">
        <v>62157</v>
      </c>
      <c r="AG17" s="969">
        <v>60163</v>
      </c>
      <c r="AH17" s="969">
        <v>58225</v>
      </c>
      <c r="AI17" s="969">
        <v>56659</v>
      </c>
      <c r="AJ17" s="547">
        <v>53608</v>
      </c>
      <c r="AK17" s="546">
        <v>50551</v>
      </c>
      <c r="AL17" s="547">
        <v>54823</v>
      </c>
      <c r="AM17" s="547">
        <v>61006</v>
      </c>
      <c r="AN17" s="547">
        <v>62464</v>
      </c>
      <c r="AO17" s="547">
        <v>64898</v>
      </c>
      <c r="AP17" s="547">
        <v>55183</v>
      </c>
      <c r="AQ17" s="547">
        <v>48720</v>
      </c>
      <c r="AR17" s="547">
        <v>47415</v>
      </c>
      <c r="AS17" s="547">
        <v>46592</v>
      </c>
      <c r="AT17" s="547">
        <v>45302</v>
      </c>
      <c r="AU17" s="547">
        <v>45559</v>
      </c>
      <c r="AV17" s="547">
        <v>46492</v>
      </c>
      <c r="AW17" s="546">
        <v>50364</v>
      </c>
      <c r="AX17" s="547">
        <v>52136</v>
      </c>
      <c r="AY17" s="547">
        <v>58234</v>
      </c>
      <c r="AZ17" s="547">
        <v>60693</v>
      </c>
      <c r="BA17" s="547">
        <v>50473</v>
      </c>
      <c r="BB17" s="547">
        <v>47427</v>
      </c>
      <c r="BC17" s="547">
        <v>47122</v>
      </c>
      <c r="BD17" s="547">
        <v>44176</v>
      </c>
      <c r="BE17" s="547">
        <v>38333</v>
      </c>
      <c r="BF17" s="547">
        <v>43384</v>
      </c>
      <c r="BG17" s="547">
        <v>43810</v>
      </c>
      <c r="BH17" s="547">
        <v>48127</v>
      </c>
      <c r="BI17" s="546">
        <v>48483</v>
      </c>
      <c r="BJ17" s="280">
        <v>45045</v>
      </c>
      <c r="BK17" s="280">
        <v>48682</v>
      </c>
      <c r="BL17" s="280">
        <v>52345</v>
      </c>
      <c r="BM17" s="280">
        <v>50179</v>
      </c>
      <c r="BN17" s="280">
        <v>48395</v>
      </c>
      <c r="BO17" s="547">
        <v>42573</v>
      </c>
      <c r="BP17" s="547">
        <v>40718</v>
      </c>
      <c r="BQ17" s="547">
        <v>39275</v>
      </c>
      <c r="BR17" s="308">
        <v>37518</v>
      </c>
      <c r="BS17" s="308"/>
      <c r="BT17" s="308"/>
      <c r="BU17" s="232">
        <f t="shared" ref="BU17:CJ21" si="8">O17-C17</f>
        <v>5522</v>
      </c>
      <c r="BV17" s="306">
        <f t="shared" si="8"/>
        <v>-3703</v>
      </c>
      <c r="BW17" s="306">
        <f t="shared" si="8"/>
        <v>-1181</v>
      </c>
      <c r="BX17" s="306">
        <f t="shared" si="8"/>
        <v>530</v>
      </c>
      <c r="BY17" s="306">
        <f t="shared" si="8"/>
        <v>-7910</v>
      </c>
      <c r="BZ17" s="306">
        <f t="shared" si="8"/>
        <v>-3844</v>
      </c>
      <c r="CA17" s="306">
        <f t="shared" si="8"/>
        <v>3624</v>
      </c>
      <c r="CB17" s="306">
        <f t="shared" si="8"/>
        <v>411</v>
      </c>
      <c r="CC17" s="306">
        <f t="shared" si="8"/>
        <v>2177</v>
      </c>
      <c r="CD17" s="307">
        <f t="shared" si="8"/>
        <v>6405</v>
      </c>
      <c r="CE17" s="306">
        <f t="shared" si="8"/>
        <v>-4225</v>
      </c>
      <c r="CF17" s="306">
        <f t="shared" si="8"/>
        <v>618</v>
      </c>
      <c r="CG17" s="306">
        <f t="shared" si="8"/>
        <v>-3488</v>
      </c>
      <c r="CH17" s="306">
        <f t="shared" si="8"/>
        <v>-7137</v>
      </c>
      <c r="CI17" s="306">
        <f t="shared" si="8"/>
        <v>-1601</v>
      </c>
      <c r="CJ17" s="306">
        <f t="shared" si="8"/>
        <v>-3551</v>
      </c>
      <c r="CK17" s="306">
        <f t="shared" ref="CK17:CZ21" si="9">AE17-S17</f>
        <v>1271</v>
      </c>
      <c r="CL17" s="308">
        <f t="shared" si="9"/>
        <v>2718</v>
      </c>
      <c r="CM17" s="229">
        <f t="shared" si="9"/>
        <v>-3034</v>
      </c>
      <c r="CN17" s="308">
        <f t="shared" si="9"/>
        <v>-2274</v>
      </c>
      <c r="CO17" s="308">
        <f t="shared" si="9"/>
        <v>-73</v>
      </c>
      <c r="CP17" s="308">
        <f t="shared" si="9"/>
        <v>-7395</v>
      </c>
      <c r="CQ17" s="309">
        <f t="shared" si="9"/>
        <v>-2276</v>
      </c>
      <c r="CR17" s="308">
        <f t="shared" si="9"/>
        <v>-2853</v>
      </c>
      <c r="CS17" s="308">
        <f t="shared" si="9"/>
        <v>-2706</v>
      </c>
      <c r="CT17" s="308">
        <f t="shared" si="9"/>
        <v>4602</v>
      </c>
      <c r="CU17" s="308">
        <f t="shared" si="9"/>
        <v>4937</v>
      </c>
      <c r="CV17" s="308">
        <f t="shared" si="9"/>
        <v>-7184</v>
      </c>
      <c r="CW17" s="308">
        <f t="shared" si="9"/>
        <v>-11741</v>
      </c>
      <c r="CX17" s="308">
        <f t="shared" si="9"/>
        <v>-14742</v>
      </c>
      <c r="CY17" s="308">
        <f t="shared" si="9"/>
        <v>-13571</v>
      </c>
      <c r="CZ17" s="308">
        <f t="shared" si="9"/>
        <v>-12923</v>
      </c>
      <c r="DA17" s="308">
        <f t="shared" ref="CY17:DB21" si="10">AU17-AI17</f>
        <v>-11100</v>
      </c>
      <c r="DB17" s="307">
        <f t="shared" si="10"/>
        <v>-7116</v>
      </c>
    </row>
    <row r="18" spans="1:106" x14ac:dyDescent="0.25">
      <c r="A18" s="296"/>
      <c r="B18" s="968" t="str">
        <f>$B$11</f>
        <v>Low Income Residential [2]</v>
      </c>
      <c r="C18" s="58">
        <v>26176</v>
      </c>
      <c r="D18" s="59">
        <v>27760</v>
      </c>
      <c r="E18" s="59">
        <v>26473</v>
      </c>
      <c r="F18" s="59">
        <v>29023</v>
      </c>
      <c r="G18" s="59">
        <v>28744</v>
      </c>
      <c r="H18" s="59">
        <v>27137</v>
      </c>
      <c r="I18" s="59">
        <v>25762</v>
      </c>
      <c r="J18" s="59">
        <v>26712</v>
      </c>
      <c r="K18" s="59">
        <v>25414</v>
      </c>
      <c r="L18" s="231">
        <v>25393</v>
      </c>
      <c r="M18" s="234">
        <v>25105</v>
      </c>
      <c r="N18" s="231">
        <v>24108</v>
      </c>
      <c r="O18" s="988">
        <v>25477</v>
      </c>
      <c r="P18" s="988">
        <v>26116</v>
      </c>
      <c r="Q18" s="59">
        <v>26607</v>
      </c>
      <c r="R18" s="59">
        <v>28901</v>
      </c>
      <c r="S18" s="59">
        <v>29420</v>
      </c>
      <c r="T18" s="59">
        <v>29077</v>
      </c>
      <c r="U18" s="59">
        <v>29105</v>
      </c>
      <c r="V18" s="59">
        <v>28435</v>
      </c>
      <c r="W18" s="969">
        <v>27491</v>
      </c>
      <c r="X18" s="970">
        <v>27460</v>
      </c>
      <c r="Y18" s="596">
        <v>25316</v>
      </c>
      <c r="Z18" s="969">
        <v>27777</v>
      </c>
      <c r="AA18" s="969">
        <v>27231</v>
      </c>
      <c r="AB18" s="969">
        <v>26655</v>
      </c>
      <c r="AC18" s="969">
        <v>28782</v>
      </c>
      <c r="AD18" s="969">
        <v>31850</v>
      </c>
      <c r="AE18" s="969">
        <v>31714</v>
      </c>
      <c r="AF18" s="969">
        <v>31929</v>
      </c>
      <c r="AG18" s="969">
        <v>31485</v>
      </c>
      <c r="AH18" s="969">
        <v>31288</v>
      </c>
      <c r="AI18" s="969">
        <v>31900</v>
      </c>
      <c r="AJ18" s="547">
        <v>32604</v>
      </c>
      <c r="AK18" s="546">
        <v>31036</v>
      </c>
      <c r="AL18" s="547">
        <v>32035</v>
      </c>
      <c r="AM18" s="547">
        <v>34549</v>
      </c>
      <c r="AN18" s="547">
        <v>31834</v>
      </c>
      <c r="AO18" s="547">
        <v>30941</v>
      </c>
      <c r="AP18" s="547">
        <v>27319</v>
      </c>
      <c r="AQ18" s="547">
        <v>27435</v>
      </c>
      <c r="AR18" s="547">
        <v>24686</v>
      </c>
      <c r="AS18" s="547">
        <v>23655</v>
      </c>
      <c r="AT18" s="547">
        <v>22678</v>
      </c>
      <c r="AU18" s="547">
        <v>23762</v>
      </c>
      <c r="AV18" s="547">
        <v>26492</v>
      </c>
      <c r="AW18" s="546">
        <v>26807</v>
      </c>
      <c r="AX18" s="547">
        <v>28875</v>
      </c>
      <c r="AY18" s="547">
        <v>28994</v>
      </c>
      <c r="AZ18" s="547">
        <v>29793</v>
      </c>
      <c r="BA18" s="547">
        <v>24712</v>
      </c>
      <c r="BB18" s="547">
        <v>24278</v>
      </c>
      <c r="BC18" s="547">
        <v>24475</v>
      </c>
      <c r="BD18" s="547">
        <v>23374</v>
      </c>
      <c r="BE18" s="547">
        <v>20613</v>
      </c>
      <c r="BF18" s="547">
        <v>23569</v>
      </c>
      <c r="BG18" s="547">
        <v>24081</v>
      </c>
      <c r="BH18" s="547">
        <v>26164</v>
      </c>
      <c r="BI18" s="546">
        <v>27176</v>
      </c>
      <c r="BJ18" s="280">
        <v>28061</v>
      </c>
      <c r="BK18" s="280">
        <v>28119</v>
      </c>
      <c r="BL18" s="280">
        <v>24131</v>
      </c>
      <c r="BM18" s="280">
        <v>25092</v>
      </c>
      <c r="BN18" s="280">
        <v>26165</v>
      </c>
      <c r="BO18" s="547">
        <v>24193</v>
      </c>
      <c r="BP18" s="547">
        <v>23436</v>
      </c>
      <c r="BQ18" s="547">
        <v>23088</v>
      </c>
      <c r="BR18" s="308">
        <v>22509</v>
      </c>
      <c r="BS18" s="308"/>
      <c r="BT18" s="308"/>
      <c r="BU18" s="232">
        <f t="shared" si="8"/>
        <v>-699</v>
      </c>
      <c r="BV18" s="306">
        <f t="shared" si="8"/>
        <v>-1644</v>
      </c>
      <c r="BW18" s="306">
        <f t="shared" si="8"/>
        <v>134</v>
      </c>
      <c r="BX18" s="306">
        <f t="shared" si="8"/>
        <v>-122</v>
      </c>
      <c r="BY18" s="306">
        <f t="shared" si="8"/>
        <v>676</v>
      </c>
      <c r="BZ18" s="306">
        <f t="shared" si="8"/>
        <v>1940</v>
      </c>
      <c r="CA18" s="306">
        <f t="shared" si="8"/>
        <v>3343</v>
      </c>
      <c r="CB18" s="306">
        <f t="shared" si="8"/>
        <v>1723</v>
      </c>
      <c r="CC18" s="306">
        <f t="shared" si="8"/>
        <v>2077</v>
      </c>
      <c r="CD18" s="307">
        <f t="shared" si="8"/>
        <v>2067</v>
      </c>
      <c r="CE18" s="306">
        <f t="shared" si="8"/>
        <v>211</v>
      </c>
      <c r="CF18" s="306">
        <f t="shared" si="8"/>
        <v>3669</v>
      </c>
      <c r="CG18" s="306">
        <f t="shared" si="8"/>
        <v>1754</v>
      </c>
      <c r="CH18" s="306">
        <f t="shared" si="8"/>
        <v>539</v>
      </c>
      <c r="CI18" s="306">
        <f t="shared" si="8"/>
        <v>2175</v>
      </c>
      <c r="CJ18" s="306">
        <f t="shared" si="8"/>
        <v>2949</v>
      </c>
      <c r="CK18" s="306">
        <f t="shared" si="9"/>
        <v>2294</v>
      </c>
      <c r="CL18" s="308">
        <f t="shared" si="9"/>
        <v>2852</v>
      </c>
      <c r="CM18" s="229">
        <f t="shared" si="9"/>
        <v>2380</v>
      </c>
      <c r="CN18" s="308">
        <f t="shared" si="9"/>
        <v>2853</v>
      </c>
      <c r="CO18" s="308">
        <f t="shared" si="9"/>
        <v>4409</v>
      </c>
      <c r="CP18" s="308">
        <f t="shared" si="9"/>
        <v>5144</v>
      </c>
      <c r="CQ18" s="309">
        <f t="shared" si="9"/>
        <v>5720</v>
      </c>
      <c r="CR18" s="308">
        <f t="shared" si="9"/>
        <v>4258</v>
      </c>
      <c r="CS18" s="308">
        <f t="shared" si="9"/>
        <v>7318</v>
      </c>
      <c r="CT18" s="308">
        <f t="shared" si="9"/>
        <v>5179</v>
      </c>
      <c r="CU18" s="308">
        <f t="shared" si="9"/>
        <v>2159</v>
      </c>
      <c r="CV18" s="308">
        <f t="shared" si="9"/>
        <v>-4531</v>
      </c>
      <c r="CW18" s="308">
        <f t="shared" si="9"/>
        <v>-4279</v>
      </c>
      <c r="CX18" s="308">
        <f t="shared" si="9"/>
        <v>-7243</v>
      </c>
      <c r="CY18" s="308">
        <f t="shared" si="10"/>
        <v>-7830</v>
      </c>
      <c r="CZ18" s="308">
        <f t="shared" si="10"/>
        <v>-8610</v>
      </c>
      <c r="DA18" s="308">
        <f t="shared" si="10"/>
        <v>-8138</v>
      </c>
      <c r="DB18" s="307">
        <f t="shared" si="10"/>
        <v>-6112</v>
      </c>
    </row>
    <row r="19" spans="1:106" x14ac:dyDescent="0.25">
      <c r="A19" s="296"/>
      <c r="B19" s="968" t="str">
        <f>$B$12</f>
        <v>Small C&amp;I [3]</v>
      </c>
      <c r="C19" s="58">
        <v>4359</v>
      </c>
      <c r="D19" s="59">
        <v>4886</v>
      </c>
      <c r="E19" s="59">
        <v>4906</v>
      </c>
      <c r="F19" s="59">
        <v>4649</v>
      </c>
      <c r="G19" s="59">
        <v>4995</v>
      </c>
      <c r="H19" s="59">
        <v>4706</v>
      </c>
      <c r="I19" s="59">
        <v>4358</v>
      </c>
      <c r="J19" s="59">
        <v>4420</v>
      </c>
      <c r="K19" s="59">
        <v>4184</v>
      </c>
      <c r="L19" s="231">
        <v>3980</v>
      </c>
      <c r="M19" s="234">
        <v>4160</v>
      </c>
      <c r="N19" s="231">
        <v>4569</v>
      </c>
      <c r="O19" s="988">
        <v>5146</v>
      </c>
      <c r="P19" s="988">
        <v>6251</v>
      </c>
      <c r="Q19" s="59">
        <v>6050</v>
      </c>
      <c r="R19" s="59">
        <v>5795</v>
      </c>
      <c r="S19" s="59">
        <v>5335</v>
      </c>
      <c r="T19" s="59">
        <v>5310</v>
      </c>
      <c r="U19" s="59">
        <v>5563</v>
      </c>
      <c r="V19" s="59">
        <v>5328</v>
      </c>
      <c r="W19" s="969">
        <v>4918</v>
      </c>
      <c r="X19" s="970">
        <v>5126</v>
      </c>
      <c r="Y19" s="596">
        <v>4643</v>
      </c>
      <c r="Z19" s="969">
        <v>4891</v>
      </c>
      <c r="AA19" s="969">
        <v>4917</v>
      </c>
      <c r="AB19" s="969">
        <v>4506</v>
      </c>
      <c r="AC19" s="969">
        <v>4773</v>
      </c>
      <c r="AD19" s="969">
        <v>5059</v>
      </c>
      <c r="AE19" s="969">
        <v>4863</v>
      </c>
      <c r="AF19" s="969">
        <v>4796</v>
      </c>
      <c r="AG19" s="969">
        <v>4684</v>
      </c>
      <c r="AH19" s="969">
        <v>4536</v>
      </c>
      <c r="AI19" s="969">
        <v>4471</v>
      </c>
      <c r="AJ19" s="547">
        <v>3923</v>
      </c>
      <c r="AK19" s="546">
        <v>3718</v>
      </c>
      <c r="AL19" s="547">
        <v>3951</v>
      </c>
      <c r="AM19" s="547">
        <v>4712</v>
      </c>
      <c r="AN19" s="547">
        <v>5772</v>
      </c>
      <c r="AO19" s="547">
        <v>5696</v>
      </c>
      <c r="AP19" s="547">
        <v>4660</v>
      </c>
      <c r="AQ19" s="547">
        <v>4158</v>
      </c>
      <c r="AR19" s="547">
        <v>4354</v>
      </c>
      <c r="AS19" s="547">
        <v>4202</v>
      </c>
      <c r="AT19" s="547">
        <v>4186</v>
      </c>
      <c r="AU19" s="547">
        <v>4239</v>
      </c>
      <c r="AV19" s="547">
        <v>4598</v>
      </c>
      <c r="AW19" s="546">
        <v>4400</v>
      </c>
      <c r="AX19" s="547">
        <v>4740</v>
      </c>
      <c r="AY19" s="547">
        <v>4977</v>
      </c>
      <c r="AZ19" s="547">
        <v>5170</v>
      </c>
      <c r="BA19" s="547">
        <v>4312</v>
      </c>
      <c r="BB19" s="547">
        <v>4114</v>
      </c>
      <c r="BC19" s="547">
        <v>4257</v>
      </c>
      <c r="BD19" s="547">
        <v>3982</v>
      </c>
      <c r="BE19" s="547">
        <v>3427</v>
      </c>
      <c r="BF19" s="547">
        <v>3973</v>
      </c>
      <c r="BG19" s="547">
        <v>4170</v>
      </c>
      <c r="BH19" s="547">
        <v>4705</v>
      </c>
      <c r="BI19" s="546">
        <v>4901</v>
      </c>
      <c r="BJ19" s="280">
        <v>3321</v>
      </c>
      <c r="BK19" s="280">
        <v>3572</v>
      </c>
      <c r="BL19" s="280">
        <v>3334</v>
      </c>
      <c r="BM19" s="280">
        <v>3551</v>
      </c>
      <c r="BN19" s="280">
        <v>3170</v>
      </c>
      <c r="BO19" s="547">
        <v>2762</v>
      </c>
      <c r="BP19" s="547">
        <v>2727</v>
      </c>
      <c r="BQ19" s="547">
        <v>2757</v>
      </c>
      <c r="BR19" s="308">
        <v>2591</v>
      </c>
      <c r="BS19" s="308"/>
      <c r="BT19" s="308"/>
      <c r="BU19" s="232">
        <f t="shared" si="8"/>
        <v>787</v>
      </c>
      <c r="BV19" s="306">
        <f t="shared" si="8"/>
        <v>1365</v>
      </c>
      <c r="BW19" s="306">
        <f t="shared" si="8"/>
        <v>1144</v>
      </c>
      <c r="BX19" s="306">
        <f t="shared" si="8"/>
        <v>1146</v>
      </c>
      <c r="BY19" s="306">
        <f t="shared" si="8"/>
        <v>340</v>
      </c>
      <c r="BZ19" s="306">
        <f t="shared" si="8"/>
        <v>604</v>
      </c>
      <c r="CA19" s="306">
        <f t="shared" si="8"/>
        <v>1205</v>
      </c>
      <c r="CB19" s="306">
        <f t="shared" si="8"/>
        <v>908</v>
      </c>
      <c r="CC19" s="306">
        <f t="shared" si="8"/>
        <v>734</v>
      </c>
      <c r="CD19" s="307">
        <f t="shared" si="8"/>
        <v>1146</v>
      </c>
      <c r="CE19" s="306">
        <f t="shared" si="8"/>
        <v>483</v>
      </c>
      <c r="CF19" s="306">
        <f t="shared" si="8"/>
        <v>322</v>
      </c>
      <c r="CG19" s="306">
        <f t="shared" si="8"/>
        <v>-229</v>
      </c>
      <c r="CH19" s="306">
        <f t="shared" si="8"/>
        <v>-1745</v>
      </c>
      <c r="CI19" s="306">
        <f t="shared" si="8"/>
        <v>-1277</v>
      </c>
      <c r="CJ19" s="306">
        <f t="shared" si="8"/>
        <v>-736</v>
      </c>
      <c r="CK19" s="306">
        <f t="shared" si="9"/>
        <v>-472</v>
      </c>
      <c r="CL19" s="308">
        <f t="shared" si="9"/>
        <v>-514</v>
      </c>
      <c r="CM19" s="229">
        <f t="shared" si="9"/>
        <v>-879</v>
      </c>
      <c r="CN19" s="308">
        <f t="shared" si="9"/>
        <v>-792</v>
      </c>
      <c r="CO19" s="308">
        <f t="shared" si="9"/>
        <v>-447</v>
      </c>
      <c r="CP19" s="308">
        <f t="shared" si="9"/>
        <v>-1203</v>
      </c>
      <c r="CQ19" s="309">
        <f t="shared" si="9"/>
        <v>-925</v>
      </c>
      <c r="CR19" s="308">
        <f t="shared" si="9"/>
        <v>-940</v>
      </c>
      <c r="CS19" s="308">
        <f t="shared" si="9"/>
        <v>-205</v>
      </c>
      <c r="CT19" s="308">
        <f t="shared" si="9"/>
        <v>1266</v>
      </c>
      <c r="CU19" s="308">
        <f t="shared" si="9"/>
        <v>923</v>
      </c>
      <c r="CV19" s="308">
        <f t="shared" si="9"/>
        <v>-399</v>
      </c>
      <c r="CW19" s="308">
        <f t="shared" si="9"/>
        <v>-705</v>
      </c>
      <c r="CX19" s="308">
        <f t="shared" si="9"/>
        <v>-442</v>
      </c>
      <c r="CY19" s="308">
        <f t="shared" si="10"/>
        <v>-482</v>
      </c>
      <c r="CZ19" s="308">
        <f t="shared" si="10"/>
        <v>-350</v>
      </c>
      <c r="DA19" s="308">
        <f t="shared" si="10"/>
        <v>-232</v>
      </c>
      <c r="DB19" s="307">
        <f t="shared" si="10"/>
        <v>675</v>
      </c>
    </row>
    <row r="20" spans="1:106" x14ac:dyDescent="0.25">
      <c r="A20" s="296"/>
      <c r="B20" s="968" t="str">
        <f>$B$13</f>
        <v>Medium C&amp;I [4]</v>
      </c>
      <c r="C20" s="58">
        <v>842</v>
      </c>
      <c r="D20" s="59">
        <v>1021</v>
      </c>
      <c r="E20" s="59">
        <v>1075</v>
      </c>
      <c r="F20" s="59">
        <v>1019</v>
      </c>
      <c r="G20" s="59">
        <v>1048</v>
      </c>
      <c r="H20" s="59">
        <v>997</v>
      </c>
      <c r="I20" s="59">
        <v>847</v>
      </c>
      <c r="J20" s="59">
        <v>899</v>
      </c>
      <c r="K20" s="59">
        <v>882</v>
      </c>
      <c r="L20" s="231">
        <v>781</v>
      </c>
      <c r="M20" s="234">
        <v>872</v>
      </c>
      <c r="N20" s="231">
        <v>1068</v>
      </c>
      <c r="O20" s="988">
        <v>1167</v>
      </c>
      <c r="P20" s="988">
        <v>1530</v>
      </c>
      <c r="Q20" s="59">
        <v>1411</v>
      </c>
      <c r="R20" s="59">
        <v>1366</v>
      </c>
      <c r="S20" s="59">
        <v>1190</v>
      </c>
      <c r="T20" s="59">
        <v>1176</v>
      </c>
      <c r="U20" s="59">
        <v>1276</v>
      </c>
      <c r="V20" s="59">
        <v>1101</v>
      </c>
      <c r="W20" s="969">
        <v>1002</v>
      </c>
      <c r="X20" s="970">
        <v>1168</v>
      </c>
      <c r="Y20" s="596">
        <v>1079</v>
      </c>
      <c r="Z20" s="969">
        <v>1119</v>
      </c>
      <c r="AA20" s="969">
        <v>1209</v>
      </c>
      <c r="AB20" s="969">
        <v>947</v>
      </c>
      <c r="AC20" s="969">
        <v>995</v>
      </c>
      <c r="AD20" s="969">
        <v>1111</v>
      </c>
      <c r="AE20" s="969">
        <v>1019</v>
      </c>
      <c r="AF20" s="969">
        <v>1019</v>
      </c>
      <c r="AG20" s="969">
        <v>998</v>
      </c>
      <c r="AH20" s="969">
        <v>873</v>
      </c>
      <c r="AI20" s="969">
        <v>919</v>
      </c>
      <c r="AJ20" s="547">
        <v>717</v>
      </c>
      <c r="AK20" s="546">
        <v>702</v>
      </c>
      <c r="AL20" s="547">
        <v>803</v>
      </c>
      <c r="AM20" s="547">
        <v>909</v>
      </c>
      <c r="AN20" s="547">
        <v>1190</v>
      </c>
      <c r="AO20" s="547">
        <v>1217</v>
      </c>
      <c r="AP20" s="547">
        <v>1000</v>
      </c>
      <c r="AQ20" s="547">
        <v>844</v>
      </c>
      <c r="AR20" s="547">
        <v>887</v>
      </c>
      <c r="AS20" s="547">
        <v>788</v>
      </c>
      <c r="AT20" s="547">
        <v>767</v>
      </c>
      <c r="AU20" s="547">
        <v>785</v>
      </c>
      <c r="AV20" s="547">
        <v>865</v>
      </c>
      <c r="AW20" s="546">
        <v>838</v>
      </c>
      <c r="AX20" s="547">
        <v>951</v>
      </c>
      <c r="AY20" s="547">
        <v>985</v>
      </c>
      <c r="AZ20" s="547">
        <v>1056</v>
      </c>
      <c r="BA20" s="547">
        <v>907</v>
      </c>
      <c r="BB20" s="547">
        <v>834</v>
      </c>
      <c r="BC20" s="547">
        <v>841</v>
      </c>
      <c r="BD20" s="547">
        <v>783</v>
      </c>
      <c r="BE20" s="547">
        <v>656</v>
      </c>
      <c r="BF20" s="547">
        <v>775</v>
      </c>
      <c r="BG20" s="547">
        <v>802</v>
      </c>
      <c r="BH20" s="547">
        <v>970</v>
      </c>
      <c r="BI20" s="546">
        <v>1135</v>
      </c>
      <c r="BJ20" s="280">
        <v>703</v>
      </c>
      <c r="BK20" s="280">
        <v>766</v>
      </c>
      <c r="BL20" s="280">
        <v>693</v>
      </c>
      <c r="BM20" s="280">
        <v>693</v>
      </c>
      <c r="BN20" s="280">
        <v>674</v>
      </c>
      <c r="BO20" s="547">
        <v>512</v>
      </c>
      <c r="BP20" s="547">
        <v>506</v>
      </c>
      <c r="BQ20" s="547">
        <v>474</v>
      </c>
      <c r="BR20" s="308">
        <v>500</v>
      </c>
      <c r="BS20" s="308"/>
      <c r="BT20" s="308"/>
      <c r="BU20" s="232">
        <f t="shared" si="8"/>
        <v>325</v>
      </c>
      <c r="BV20" s="306">
        <f t="shared" si="8"/>
        <v>509</v>
      </c>
      <c r="BW20" s="306">
        <f t="shared" si="8"/>
        <v>336</v>
      </c>
      <c r="BX20" s="306">
        <f t="shared" si="8"/>
        <v>347</v>
      </c>
      <c r="BY20" s="306">
        <f t="shared" si="8"/>
        <v>142</v>
      </c>
      <c r="BZ20" s="306">
        <f t="shared" si="8"/>
        <v>179</v>
      </c>
      <c r="CA20" s="306">
        <f t="shared" si="8"/>
        <v>429</v>
      </c>
      <c r="CB20" s="306">
        <f t="shared" si="8"/>
        <v>202</v>
      </c>
      <c r="CC20" s="306">
        <f t="shared" si="8"/>
        <v>120</v>
      </c>
      <c r="CD20" s="307">
        <f t="shared" si="8"/>
        <v>387</v>
      </c>
      <c r="CE20" s="306">
        <f t="shared" si="8"/>
        <v>207</v>
      </c>
      <c r="CF20" s="306">
        <f t="shared" si="8"/>
        <v>51</v>
      </c>
      <c r="CG20" s="306">
        <f t="shared" si="8"/>
        <v>42</v>
      </c>
      <c r="CH20" s="306">
        <f t="shared" si="8"/>
        <v>-583</v>
      </c>
      <c r="CI20" s="306">
        <f t="shared" si="8"/>
        <v>-416</v>
      </c>
      <c r="CJ20" s="306">
        <f t="shared" si="8"/>
        <v>-255</v>
      </c>
      <c r="CK20" s="306">
        <f t="shared" si="9"/>
        <v>-171</v>
      </c>
      <c r="CL20" s="308">
        <f t="shared" si="9"/>
        <v>-157</v>
      </c>
      <c r="CM20" s="229">
        <f t="shared" si="9"/>
        <v>-278</v>
      </c>
      <c r="CN20" s="308">
        <f t="shared" si="9"/>
        <v>-228</v>
      </c>
      <c r="CO20" s="308">
        <f t="shared" si="9"/>
        <v>-83</v>
      </c>
      <c r="CP20" s="308">
        <f t="shared" si="9"/>
        <v>-451</v>
      </c>
      <c r="CQ20" s="309">
        <f t="shared" si="9"/>
        <v>-377</v>
      </c>
      <c r="CR20" s="308">
        <f t="shared" si="9"/>
        <v>-316</v>
      </c>
      <c r="CS20" s="308">
        <f t="shared" si="9"/>
        <v>-300</v>
      </c>
      <c r="CT20" s="308">
        <f t="shared" si="9"/>
        <v>243</v>
      </c>
      <c r="CU20" s="308">
        <f t="shared" si="9"/>
        <v>222</v>
      </c>
      <c r="CV20" s="308">
        <f t="shared" si="9"/>
        <v>-111</v>
      </c>
      <c r="CW20" s="308">
        <f t="shared" si="9"/>
        <v>-175</v>
      </c>
      <c r="CX20" s="308">
        <f t="shared" si="9"/>
        <v>-132</v>
      </c>
      <c r="CY20" s="308">
        <f t="shared" si="10"/>
        <v>-210</v>
      </c>
      <c r="CZ20" s="308">
        <f t="shared" si="10"/>
        <v>-106</v>
      </c>
      <c r="DA20" s="308">
        <f t="shared" si="10"/>
        <v>-134</v>
      </c>
      <c r="DB20" s="307">
        <f t="shared" si="10"/>
        <v>148</v>
      </c>
    </row>
    <row r="21" spans="1:106" x14ac:dyDescent="0.25">
      <c r="A21" s="296"/>
      <c r="B21" s="968" t="str">
        <f>$B$14</f>
        <v>Large C&amp;I [5]</v>
      </c>
      <c r="C21" s="989">
        <v>77</v>
      </c>
      <c r="D21" s="990">
        <v>120</v>
      </c>
      <c r="E21" s="990">
        <v>106</v>
      </c>
      <c r="F21" s="990">
        <v>105</v>
      </c>
      <c r="G21" s="990">
        <v>119</v>
      </c>
      <c r="H21" s="990">
        <v>128</v>
      </c>
      <c r="I21" s="990">
        <v>118</v>
      </c>
      <c r="J21" s="990">
        <v>114</v>
      </c>
      <c r="K21" s="990">
        <v>104</v>
      </c>
      <c r="L21" s="991">
        <v>81</v>
      </c>
      <c r="M21" s="992">
        <v>103</v>
      </c>
      <c r="N21" s="991">
        <v>148</v>
      </c>
      <c r="O21" s="993">
        <v>152</v>
      </c>
      <c r="P21" s="993">
        <v>174</v>
      </c>
      <c r="Q21" s="990">
        <v>154</v>
      </c>
      <c r="R21" s="990">
        <v>180</v>
      </c>
      <c r="S21" s="990">
        <v>165</v>
      </c>
      <c r="T21" s="990">
        <v>147</v>
      </c>
      <c r="U21" s="990">
        <v>172</v>
      </c>
      <c r="V21" s="990">
        <v>134</v>
      </c>
      <c r="W21" s="975">
        <v>110</v>
      </c>
      <c r="X21" s="976">
        <v>180</v>
      </c>
      <c r="Y21" s="974">
        <v>142</v>
      </c>
      <c r="Z21" s="975">
        <v>154</v>
      </c>
      <c r="AA21" s="975">
        <v>170</v>
      </c>
      <c r="AB21" s="975">
        <v>133</v>
      </c>
      <c r="AC21" s="975">
        <v>131</v>
      </c>
      <c r="AD21" s="975">
        <v>161</v>
      </c>
      <c r="AE21" s="975">
        <v>142</v>
      </c>
      <c r="AF21" s="975">
        <v>145</v>
      </c>
      <c r="AG21" s="975">
        <v>140</v>
      </c>
      <c r="AH21" s="975">
        <v>106</v>
      </c>
      <c r="AI21" s="975">
        <v>121</v>
      </c>
      <c r="AJ21" s="549">
        <v>96</v>
      </c>
      <c r="AK21" s="548">
        <v>106</v>
      </c>
      <c r="AL21" s="549">
        <v>103</v>
      </c>
      <c r="AM21" s="549">
        <v>119</v>
      </c>
      <c r="AN21" s="549">
        <v>188</v>
      </c>
      <c r="AO21" s="549">
        <v>200</v>
      </c>
      <c r="AP21" s="547">
        <v>156</v>
      </c>
      <c r="AQ21" s="547">
        <v>146</v>
      </c>
      <c r="AR21" s="547">
        <v>154</v>
      </c>
      <c r="AS21" s="547">
        <v>139</v>
      </c>
      <c r="AT21" s="547">
        <v>123</v>
      </c>
      <c r="AU21" s="547">
        <v>121</v>
      </c>
      <c r="AV21" s="547">
        <v>132</v>
      </c>
      <c r="AW21" s="546">
        <v>125</v>
      </c>
      <c r="AX21" s="547">
        <v>128</v>
      </c>
      <c r="AY21" s="547">
        <v>143</v>
      </c>
      <c r="AZ21" s="547">
        <v>146</v>
      </c>
      <c r="BA21" s="547">
        <v>137</v>
      </c>
      <c r="BB21" s="547">
        <v>125</v>
      </c>
      <c r="BC21" s="547">
        <v>107</v>
      </c>
      <c r="BD21" s="547">
        <v>107</v>
      </c>
      <c r="BE21" s="547">
        <v>94</v>
      </c>
      <c r="BF21" s="547">
        <v>112</v>
      </c>
      <c r="BG21" s="547">
        <v>129</v>
      </c>
      <c r="BH21" s="547">
        <v>131</v>
      </c>
      <c r="BI21" s="546">
        <v>166</v>
      </c>
      <c r="BJ21" s="280">
        <v>83</v>
      </c>
      <c r="BK21" s="552">
        <v>100</v>
      </c>
      <c r="BL21" s="280">
        <v>94</v>
      </c>
      <c r="BM21" s="280">
        <v>97</v>
      </c>
      <c r="BN21" s="280">
        <v>85</v>
      </c>
      <c r="BO21" s="547">
        <v>72</v>
      </c>
      <c r="BP21" s="547">
        <v>80</v>
      </c>
      <c r="BQ21" s="547">
        <v>85</v>
      </c>
      <c r="BR21" s="308">
        <v>65</v>
      </c>
      <c r="BS21" s="308"/>
      <c r="BT21" s="308"/>
      <c r="BU21" s="313">
        <f t="shared" si="8"/>
        <v>75</v>
      </c>
      <c r="BV21" s="314">
        <f t="shared" si="8"/>
        <v>54</v>
      </c>
      <c r="BW21" s="314">
        <f t="shared" si="8"/>
        <v>48</v>
      </c>
      <c r="BX21" s="314">
        <f t="shared" si="8"/>
        <v>75</v>
      </c>
      <c r="BY21" s="314">
        <f t="shared" si="8"/>
        <v>46</v>
      </c>
      <c r="BZ21" s="314">
        <f t="shared" si="8"/>
        <v>19</v>
      </c>
      <c r="CA21" s="314">
        <f t="shared" si="8"/>
        <v>54</v>
      </c>
      <c r="CB21" s="314">
        <f t="shared" si="8"/>
        <v>20</v>
      </c>
      <c r="CC21" s="314">
        <f t="shared" si="8"/>
        <v>6</v>
      </c>
      <c r="CD21" s="315">
        <f t="shared" si="8"/>
        <v>99</v>
      </c>
      <c r="CE21" s="314">
        <f t="shared" si="8"/>
        <v>39</v>
      </c>
      <c r="CF21" s="314">
        <f t="shared" si="8"/>
        <v>6</v>
      </c>
      <c r="CG21" s="314">
        <f t="shared" si="8"/>
        <v>18</v>
      </c>
      <c r="CH21" s="314">
        <f t="shared" si="8"/>
        <v>-41</v>
      </c>
      <c r="CI21" s="314">
        <f t="shared" si="8"/>
        <v>-23</v>
      </c>
      <c r="CJ21" s="314">
        <f t="shared" si="8"/>
        <v>-19</v>
      </c>
      <c r="CK21" s="314">
        <f t="shared" si="9"/>
        <v>-23</v>
      </c>
      <c r="CL21" s="316">
        <f t="shared" si="9"/>
        <v>-2</v>
      </c>
      <c r="CM21" s="312">
        <f t="shared" si="9"/>
        <v>-32</v>
      </c>
      <c r="CN21" s="316">
        <f t="shared" si="9"/>
        <v>-28</v>
      </c>
      <c r="CO21" s="316">
        <f t="shared" si="9"/>
        <v>11</v>
      </c>
      <c r="CP21" s="316">
        <f t="shared" si="9"/>
        <v>-84</v>
      </c>
      <c r="CQ21" s="317">
        <f t="shared" si="9"/>
        <v>-36</v>
      </c>
      <c r="CR21" s="316">
        <f t="shared" si="9"/>
        <v>-51</v>
      </c>
      <c r="CS21" s="316">
        <f t="shared" si="9"/>
        <v>-51</v>
      </c>
      <c r="CT21" s="316">
        <f t="shared" si="9"/>
        <v>55</v>
      </c>
      <c r="CU21" s="316">
        <f t="shared" si="9"/>
        <v>69</v>
      </c>
      <c r="CV21" s="316">
        <f t="shared" si="9"/>
        <v>-5</v>
      </c>
      <c r="CW21" s="316">
        <f t="shared" si="9"/>
        <v>4</v>
      </c>
      <c r="CX21" s="316">
        <f t="shared" si="9"/>
        <v>9</v>
      </c>
      <c r="CY21" s="316">
        <f t="shared" si="10"/>
        <v>-1</v>
      </c>
      <c r="CZ21" s="316">
        <f t="shared" si="10"/>
        <v>17</v>
      </c>
      <c r="DA21" s="316">
        <f t="shared" si="10"/>
        <v>0</v>
      </c>
      <c r="DB21" s="315">
        <f t="shared" si="10"/>
        <v>36</v>
      </c>
    </row>
    <row r="22" spans="1:106" x14ac:dyDescent="0.25">
      <c r="B22" s="968" t="str">
        <f>$B$15</f>
        <v>Total</v>
      </c>
      <c r="C22" s="994">
        <f>SUM(C17:C21)</f>
        <v>93132</v>
      </c>
      <c r="D22" s="988">
        <f>SUM(D17:D21)</f>
        <v>102489</v>
      </c>
      <c r="E22" s="988">
        <f t="shared" ref="E22:CC22" si="11">SUM(E17:E21)</f>
        <v>95303</v>
      </c>
      <c r="F22" s="988">
        <f t="shared" si="11"/>
        <v>100184</v>
      </c>
      <c r="G22" s="988">
        <f t="shared" si="11"/>
        <v>102006</v>
      </c>
      <c r="H22" s="988">
        <f t="shared" si="11"/>
        <v>96251</v>
      </c>
      <c r="I22" s="988">
        <f t="shared" si="11"/>
        <v>90658</v>
      </c>
      <c r="J22" s="988">
        <f t="shared" si="11"/>
        <v>92233</v>
      </c>
      <c r="K22" s="988">
        <f t="shared" si="11"/>
        <v>85139</v>
      </c>
      <c r="L22" s="995">
        <f t="shared" si="11"/>
        <v>84833</v>
      </c>
      <c r="M22" s="234">
        <f t="shared" si="11"/>
        <v>87292</v>
      </c>
      <c r="N22" s="231">
        <f t="shared" si="11"/>
        <v>86951</v>
      </c>
      <c r="O22" s="988">
        <f t="shared" si="11"/>
        <v>99142</v>
      </c>
      <c r="P22" s="988">
        <f t="shared" si="11"/>
        <v>99070</v>
      </c>
      <c r="Q22" s="988">
        <f t="shared" si="11"/>
        <v>95784</v>
      </c>
      <c r="R22" s="988">
        <f t="shared" si="11"/>
        <v>102160</v>
      </c>
      <c r="S22" s="988">
        <f t="shared" si="11"/>
        <v>95300</v>
      </c>
      <c r="T22" s="988">
        <f t="shared" si="11"/>
        <v>95149</v>
      </c>
      <c r="U22" s="988">
        <f t="shared" si="11"/>
        <v>99313</v>
      </c>
      <c r="V22" s="988">
        <f t="shared" si="11"/>
        <v>95497</v>
      </c>
      <c r="W22" s="988">
        <f t="shared" si="11"/>
        <v>90253</v>
      </c>
      <c r="X22" s="996">
        <f t="shared" si="11"/>
        <v>94937</v>
      </c>
      <c r="Y22" s="988">
        <f t="shared" si="11"/>
        <v>84007</v>
      </c>
      <c r="Z22" s="969">
        <f t="shared" si="11"/>
        <v>91617</v>
      </c>
      <c r="AA22" s="988">
        <f t="shared" si="11"/>
        <v>97239</v>
      </c>
      <c r="AB22" s="988">
        <f t="shared" si="11"/>
        <v>90103</v>
      </c>
      <c r="AC22" s="988">
        <f t="shared" si="11"/>
        <v>94642</v>
      </c>
      <c r="AD22" s="988">
        <f t="shared" si="11"/>
        <v>100548</v>
      </c>
      <c r="AE22" s="988">
        <f t="shared" si="11"/>
        <v>98199</v>
      </c>
      <c r="AF22" s="988">
        <f t="shared" si="11"/>
        <v>100046</v>
      </c>
      <c r="AG22" s="988">
        <v>97470</v>
      </c>
      <c r="AH22" s="988">
        <f t="shared" ref="AH22" si="12">SUM(AH17:AH21)</f>
        <v>95028</v>
      </c>
      <c r="AI22" s="988">
        <f>SUM(AI17:AI21)</f>
        <v>94070</v>
      </c>
      <c r="AJ22" s="995">
        <v>90948</v>
      </c>
      <c r="AK22" s="997">
        <f>SUM(AK17:AK21)</f>
        <v>86113</v>
      </c>
      <c r="AL22" s="995">
        <f>SUM(AL17:AL21)</f>
        <v>91715</v>
      </c>
      <c r="AM22" s="995">
        <f>SUM(AM17:AM21)</f>
        <v>101295</v>
      </c>
      <c r="AN22" s="995">
        <v>101448</v>
      </c>
      <c r="AO22" s="995">
        <v>102952</v>
      </c>
      <c r="AP22" s="547">
        <v>88318</v>
      </c>
      <c r="AQ22" s="547">
        <v>81303</v>
      </c>
      <c r="AR22" s="547">
        <v>77496</v>
      </c>
      <c r="AS22" s="547">
        <v>75376</v>
      </c>
      <c r="AT22" s="547">
        <v>73056</v>
      </c>
      <c r="AU22" s="547">
        <v>74466</v>
      </c>
      <c r="AV22" s="547">
        <v>78579</v>
      </c>
      <c r="AW22" s="546">
        <v>82534</v>
      </c>
      <c r="AX22" s="547">
        <v>86830</v>
      </c>
      <c r="AY22" s="547">
        <v>93333</v>
      </c>
      <c r="AZ22" s="547">
        <v>96858</v>
      </c>
      <c r="BA22" s="547">
        <v>80541</v>
      </c>
      <c r="BB22" s="547">
        <v>76778</v>
      </c>
      <c r="BC22" s="547">
        <v>76802</v>
      </c>
      <c r="BD22" s="547">
        <v>72422</v>
      </c>
      <c r="BE22" s="547">
        <v>63123</v>
      </c>
      <c r="BF22" s="547">
        <v>71813</v>
      </c>
      <c r="BG22" s="547">
        <v>72992</v>
      </c>
      <c r="BH22" s="547">
        <v>80097</v>
      </c>
      <c r="BI22" s="546">
        <v>81861</v>
      </c>
      <c r="BJ22" s="280">
        <v>77213</v>
      </c>
      <c r="BK22" s="280">
        <v>81239</v>
      </c>
      <c r="BL22" s="280">
        <v>80597</v>
      </c>
      <c r="BM22" s="280">
        <v>79612</v>
      </c>
      <c r="BN22" s="280">
        <v>78489</v>
      </c>
      <c r="BO22" s="547">
        <v>70112</v>
      </c>
      <c r="BP22" s="547">
        <v>67467</v>
      </c>
      <c r="BQ22" s="547">
        <v>65679</v>
      </c>
      <c r="BR22" s="308">
        <v>63183</v>
      </c>
      <c r="BS22" s="308"/>
      <c r="BT22" s="308"/>
      <c r="BU22" s="233">
        <f t="shared" si="11"/>
        <v>6010</v>
      </c>
      <c r="BV22" s="330">
        <f t="shared" si="11"/>
        <v>-3419</v>
      </c>
      <c r="BW22" s="330">
        <f t="shared" si="11"/>
        <v>481</v>
      </c>
      <c r="BX22" s="330">
        <f t="shared" si="11"/>
        <v>1976</v>
      </c>
      <c r="BY22" s="330">
        <f t="shared" si="11"/>
        <v>-6706</v>
      </c>
      <c r="BZ22" s="330">
        <f t="shared" si="11"/>
        <v>-1102</v>
      </c>
      <c r="CA22" s="330">
        <f t="shared" si="11"/>
        <v>8655</v>
      </c>
      <c r="CB22" s="330">
        <f t="shared" si="11"/>
        <v>3264</v>
      </c>
      <c r="CC22" s="330">
        <f t="shared" si="11"/>
        <v>5114</v>
      </c>
      <c r="CD22" s="331">
        <f t="shared" ref="CD22:DB22" si="13">SUM(CD17:CD21)</f>
        <v>10104</v>
      </c>
      <c r="CE22" s="330">
        <f t="shared" si="13"/>
        <v>-3285</v>
      </c>
      <c r="CF22" s="330">
        <f t="shared" si="13"/>
        <v>4666</v>
      </c>
      <c r="CG22" s="330">
        <f t="shared" si="13"/>
        <v>-1903</v>
      </c>
      <c r="CH22" s="330">
        <f t="shared" si="13"/>
        <v>-8967</v>
      </c>
      <c r="CI22" s="330">
        <f t="shared" si="13"/>
        <v>-1142</v>
      </c>
      <c r="CJ22" s="330">
        <f t="shared" si="13"/>
        <v>-1612</v>
      </c>
      <c r="CK22" s="330">
        <f t="shared" si="13"/>
        <v>2899</v>
      </c>
      <c r="CL22" s="311">
        <f t="shared" si="13"/>
        <v>4897</v>
      </c>
      <c r="CM22" s="230">
        <f t="shared" si="13"/>
        <v>-1843</v>
      </c>
      <c r="CN22" s="311">
        <f t="shared" si="13"/>
        <v>-469</v>
      </c>
      <c r="CO22" s="311">
        <f t="shared" si="13"/>
        <v>3817</v>
      </c>
      <c r="CP22" s="311">
        <f t="shared" si="13"/>
        <v>-3989</v>
      </c>
      <c r="CQ22" s="310">
        <f t="shared" si="13"/>
        <v>2106</v>
      </c>
      <c r="CR22" s="311">
        <f t="shared" si="13"/>
        <v>98</v>
      </c>
      <c r="CS22" s="311">
        <f t="shared" si="13"/>
        <v>4056</v>
      </c>
      <c r="CT22" s="311">
        <f t="shared" si="13"/>
        <v>11345</v>
      </c>
      <c r="CU22" s="311">
        <f t="shared" si="13"/>
        <v>8310</v>
      </c>
      <c r="CV22" s="311">
        <f t="shared" si="13"/>
        <v>-12230</v>
      </c>
      <c r="CW22" s="311">
        <f t="shared" si="13"/>
        <v>-16896</v>
      </c>
      <c r="CX22" s="311">
        <f t="shared" si="13"/>
        <v>-22550</v>
      </c>
      <c r="CY22" s="311">
        <f t="shared" si="13"/>
        <v>-22094</v>
      </c>
      <c r="CZ22" s="311">
        <f t="shared" si="13"/>
        <v>-21972</v>
      </c>
      <c r="DA22" s="311">
        <f t="shared" si="13"/>
        <v>-19604</v>
      </c>
      <c r="DB22" s="331">
        <f t="shared" si="13"/>
        <v>-12369</v>
      </c>
    </row>
    <row r="23" spans="1:106" x14ac:dyDescent="0.25">
      <c r="A23" s="296">
        <f>+A16+1</f>
        <v>3</v>
      </c>
      <c r="B23" s="998" t="s">
        <v>21</v>
      </c>
      <c r="C23" s="58"/>
      <c r="D23" s="59"/>
      <c r="E23" s="59"/>
      <c r="F23" s="59"/>
      <c r="G23" s="59"/>
      <c r="H23" s="59"/>
      <c r="I23" s="59"/>
      <c r="J23" s="59"/>
      <c r="K23" s="59"/>
      <c r="L23" s="231"/>
      <c r="M23" s="234"/>
      <c r="N23" s="231"/>
      <c r="O23" s="988"/>
      <c r="P23" s="988"/>
      <c r="Q23" s="59"/>
      <c r="R23" s="59"/>
      <c r="S23" s="59"/>
      <c r="T23" s="59"/>
      <c r="U23" s="59"/>
      <c r="V23" s="59"/>
      <c r="W23" s="988"/>
      <c r="X23" s="996"/>
      <c r="Y23" s="234"/>
      <c r="Z23" s="988"/>
      <c r="AA23" s="988"/>
      <c r="AB23" s="988"/>
      <c r="AC23" s="988"/>
      <c r="AD23" s="988"/>
      <c r="AE23" s="988"/>
      <c r="AF23" s="988"/>
      <c r="AG23" s="988"/>
      <c r="AH23" s="988"/>
      <c r="AI23" s="988"/>
      <c r="AJ23" s="995"/>
      <c r="AK23" s="997"/>
      <c r="AL23" s="995"/>
      <c r="AM23" s="995"/>
      <c r="AN23" s="995"/>
      <c r="AO23" s="995"/>
      <c r="AP23" s="995"/>
      <c r="AQ23" s="995"/>
      <c r="AR23" s="995"/>
      <c r="AS23" s="995"/>
      <c r="AT23" s="995"/>
      <c r="AU23" s="995"/>
      <c r="AV23" s="995"/>
      <c r="AW23" s="997"/>
      <c r="AX23" s="995"/>
      <c r="AY23" s="995"/>
      <c r="AZ23" s="995"/>
      <c r="BA23" s="995"/>
      <c r="BB23" s="995"/>
      <c r="BC23" s="995"/>
      <c r="BD23" s="995"/>
      <c r="BE23" s="995"/>
      <c r="BF23" s="995"/>
      <c r="BG23" s="995"/>
      <c r="BH23" s="995"/>
      <c r="BI23" s="997"/>
      <c r="BJ23" s="280"/>
      <c r="BK23" s="280"/>
      <c r="BL23" s="280"/>
      <c r="BM23" s="280"/>
      <c r="BN23" s="280"/>
      <c r="BO23" s="995"/>
      <c r="BP23" s="995"/>
      <c r="BQ23" s="995"/>
      <c r="BR23" s="311"/>
      <c r="BS23" s="311"/>
      <c r="BT23" s="311"/>
      <c r="BU23" s="233"/>
      <c r="BV23" s="332"/>
      <c r="BW23" s="333"/>
      <c r="BX23" s="333"/>
      <c r="BY23" s="333"/>
      <c r="BZ23" s="333"/>
      <c r="CA23" s="333"/>
      <c r="CB23" s="333"/>
      <c r="CC23" s="333"/>
      <c r="CD23" s="334"/>
      <c r="CE23" s="332"/>
      <c r="CF23" s="332"/>
      <c r="CG23" s="333"/>
      <c r="CH23" s="333"/>
      <c r="CI23" s="333"/>
      <c r="CJ23" s="333"/>
      <c r="CK23" s="333"/>
      <c r="CL23" s="335"/>
      <c r="CM23" s="335"/>
      <c r="CN23" s="336"/>
      <c r="CO23" s="336"/>
      <c r="CP23" s="336"/>
      <c r="CQ23" s="337"/>
      <c r="CR23" s="336"/>
      <c r="CS23" s="336"/>
      <c r="CT23" s="336"/>
      <c r="CU23" s="336"/>
      <c r="CV23" s="336"/>
      <c r="CW23" s="336"/>
      <c r="CX23" s="335"/>
      <c r="CY23" s="335"/>
      <c r="CZ23" s="335"/>
      <c r="DA23" s="335"/>
      <c r="DB23" s="334"/>
    </row>
    <row r="24" spans="1:106" x14ac:dyDescent="0.25">
      <c r="B24" s="968" t="str">
        <f>$B$10</f>
        <v>Residential [1]</v>
      </c>
      <c r="C24" s="58">
        <v>31926</v>
      </c>
      <c r="D24" s="59">
        <v>34841</v>
      </c>
      <c r="E24" s="59">
        <v>23344</v>
      </c>
      <c r="F24" s="59">
        <v>26723</v>
      </c>
      <c r="G24" s="59">
        <v>28709</v>
      </c>
      <c r="H24" s="59">
        <v>23531</v>
      </c>
      <c r="I24" s="59">
        <v>22018</v>
      </c>
      <c r="J24" s="59">
        <v>25961</v>
      </c>
      <c r="K24" s="59">
        <v>22283</v>
      </c>
      <c r="L24" s="231">
        <v>26948</v>
      </c>
      <c r="M24" s="234">
        <v>28541</v>
      </c>
      <c r="N24" s="231">
        <v>28722</v>
      </c>
      <c r="O24" s="988">
        <v>34917</v>
      </c>
      <c r="P24" s="988">
        <v>26184</v>
      </c>
      <c r="Q24" s="59">
        <v>22226</v>
      </c>
      <c r="R24" s="59">
        <v>26136</v>
      </c>
      <c r="S24" s="59">
        <v>18438</v>
      </c>
      <c r="T24" s="59">
        <v>18562</v>
      </c>
      <c r="U24" s="59">
        <v>24119</v>
      </c>
      <c r="V24" s="59">
        <v>21653</v>
      </c>
      <c r="W24" s="969">
        <v>20450</v>
      </c>
      <c r="X24" s="970">
        <v>25420</v>
      </c>
      <c r="Y24" s="596">
        <v>19503</v>
      </c>
      <c r="Z24" s="969">
        <v>26243</v>
      </c>
      <c r="AA24" s="969">
        <v>29467</v>
      </c>
      <c r="AB24" s="969">
        <v>20657</v>
      </c>
      <c r="AC24" s="969">
        <v>20509</v>
      </c>
      <c r="AD24" s="969">
        <v>23145</v>
      </c>
      <c r="AE24" s="969">
        <v>19226</v>
      </c>
      <c r="AF24" s="969">
        <v>21961</v>
      </c>
      <c r="AG24" s="969">
        <v>20189</v>
      </c>
      <c r="AH24" s="969">
        <v>20754</v>
      </c>
      <c r="AI24" s="969">
        <v>23271</v>
      </c>
      <c r="AJ24" s="547">
        <v>21872</v>
      </c>
      <c r="AK24" s="546">
        <v>19828</v>
      </c>
      <c r="AL24" s="547">
        <v>24537</v>
      </c>
      <c r="AM24" s="547">
        <v>27559</v>
      </c>
      <c r="AN24" s="547">
        <v>24084</v>
      </c>
      <c r="AO24" s="547">
        <v>22266</v>
      </c>
      <c r="AP24" s="547">
        <v>13904</v>
      </c>
      <c r="AQ24" s="547">
        <v>12772</v>
      </c>
      <c r="AR24" s="547">
        <v>12658</v>
      </c>
      <c r="AS24" s="547">
        <v>13401</v>
      </c>
      <c r="AT24" s="547">
        <v>11911</v>
      </c>
      <c r="AU24" s="547">
        <v>13286</v>
      </c>
      <c r="AV24" s="547">
        <v>15472</v>
      </c>
      <c r="AW24" s="546">
        <v>15796</v>
      </c>
      <c r="AX24" s="547">
        <v>17847</v>
      </c>
      <c r="AY24" s="547">
        <v>17742</v>
      </c>
      <c r="AZ24" s="547">
        <v>19099</v>
      </c>
      <c r="BA24" s="547">
        <v>13810</v>
      </c>
      <c r="BB24" s="547">
        <v>11754</v>
      </c>
      <c r="BC24" s="547">
        <v>11375</v>
      </c>
      <c r="BD24" s="547">
        <v>11208</v>
      </c>
      <c r="BE24" s="547">
        <v>11831</v>
      </c>
      <c r="BF24" s="547">
        <v>11567</v>
      </c>
      <c r="BG24" s="547">
        <v>12702</v>
      </c>
      <c r="BH24" s="547">
        <v>16863</v>
      </c>
      <c r="BI24" s="546">
        <v>16727</v>
      </c>
      <c r="BJ24" s="280">
        <v>17366</v>
      </c>
      <c r="BK24" s="280">
        <v>18162</v>
      </c>
      <c r="BL24" s="280">
        <v>18416</v>
      </c>
      <c r="BM24" s="280">
        <v>16472</v>
      </c>
      <c r="BN24" s="280">
        <v>14787</v>
      </c>
      <c r="BO24" s="547">
        <v>11088</v>
      </c>
      <c r="BP24" s="547">
        <v>12026</v>
      </c>
      <c r="BQ24" s="547">
        <v>12349</v>
      </c>
      <c r="BR24" s="308">
        <v>12470</v>
      </c>
      <c r="BS24" s="308"/>
      <c r="BT24" s="308"/>
      <c r="BU24" s="232">
        <f t="shared" ref="BU24:CJ28" si="14">O24-C24</f>
        <v>2991</v>
      </c>
      <c r="BV24" s="306">
        <f t="shared" si="14"/>
        <v>-8657</v>
      </c>
      <c r="BW24" s="306">
        <f t="shared" si="14"/>
        <v>-1118</v>
      </c>
      <c r="BX24" s="306">
        <f t="shared" si="14"/>
        <v>-587</v>
      </c>
      <c r="BY24" s="306">
        <f t="shared" si="14"/>
        <v>-10271</v>
      </c>
      <c r="BZ24" s="306">
        <f t="shared" si="14"/>
        <v>-4969</v>
      </c>
      <c r="CA24" s="306">
        <f t="shared" si="14"/>
        <v>2101</v>
      </c>
      <c r="CB24" s="306">
        <f t="shared" si="14"/>
        <v>-4308</v>
      </c>
      <c r="CC24" s="306">
        <f t="shared" si="14"/>
        <v>-1833</v>
      </c>
      <c r="CD24" s="307">
        <f t="shared" si="14"/>
        <v>-1528</v>
      </c>
      <c r="CE24" s="306">
        <f t="shared" si="14"/>
        <v>-9038</v>
      </c>
      <c r="CF24" s="306">
        <f t="shared" si="14"/>
        <v>-2479</v>
      </c>
      <c r="CG24" s="306">
        <f t="shared" si="14"/>
        <v>-5450</v>
      </c>
      <c r="CH24" s="306">
        <f t="shared" si="14"/>
        <v>-5527</v>
      </c>
      <c r="CI24" s="306">
        <f t="shared" si="14"/>
        <v>-1717</v>
      </c>
      <c r="CJ24" s="306">
        <f t="shared" si="14"/>
        <v>-2991</v>
      </c>
      <c r="CK24" s="306">
        <f t="shared" ref="CK24:CZ28" si="15">AE24-S24</f>
        <v>788</v>
      </c>
      <c r="CL24" s="308">
        <f t="shared" si="15"/>
        <v>3399</v>
      </c>
      <c r="CM24" s="229">
        <f t="shared" si="15"/>
        <v>-3930</v>
      </c>
      <c r="CN24" s="308">
        <f t="shared" si="15"/>
        <v>-899</v>
      </c>
      <c r="CO24" s="308">
        <f t="shared" si="15"/>
        <v>2821</v>
      </c>
      <c r="CP24" s="308">
        <f t="shared" si="15"/>
        <v>-3548</v>
      </c>
      <c r="CQ24" s="309">
        <f t="shared" si="15"/>
        <v>325</v>
      </c>
      <c r="CR24" s="308">
        <f t="shared" si="15"/>
        <v>-1706</v>
      </c>
      <c r="CS24" s="308">
        <f t="shared" si="15"/>
        <v>-1908</v>
      </c>
      <c r="CT24" s="308">
        <f t="shared" si="15"/>
        <v>3427</v>
      </c>
      <c r="CU24" s="308">
        <f t="shared" si="15"/>
        <v>1757</v>
      </c>
      <c r="CV24" s="308">
        <f t="shared" si="15"/>
        <v>-9241</v>
      </c>
      <c r="CW24" s="308">
        <f t="shared" si="15"/>
        <v>-6454</v>
      </c>
      <c r="CX24" s="308">
        <f t="shared" si="15"/>
        <v>-9303</v>
      </c>
      <c r="CY24" s="308">
        <f t="shared" si="15"/>
        <v>-6788</v>
      </c>
      <c r="CZ24" s="308">
        <f t="shared" si="15"/>
        <v>-8843</v>
      </c>
      <c r="DA24" s="308">
        <f t="shared" ref="CY24:DB28" si="16">AU24-AI24</f>
        <v>-9985</v>
      </c>
      <c r="DB24" s="307">
        <f t="shared" si="16"/>
        <v>-6400</v>
      </c>
    </row>
    <row r="25" spans="1:106" x14ac:dyDescent="0.25">
      <c r="B25" s="968" t="str">
        <f>$B$11</f>
        <v>Low Income Residential [2]</v>
      </c>
      <c r="C25" s="58">
        <v>8302</v>
      </c>
      <c r="D25" s="59">
        <v>8723</v>
      </c>
      <c r="E25" s="59">
        <v>6396</v>
      </c>
      <c r="F25" s="59">
        <v>9288</v>
      </c>
      <c r="G25" s="59">
        <v>5251</v>
      </c>
      <c r="H25" s="59">
        <v>3601</v>
      </c>
      <c r="I25" s="59">
        <v>3774</v>
      </c>
      <c r="J25" s="59">
        <v>4952</v>
      </c>
      <c r="K25" s="59">
        <v>4374</v>
      </c>
      <c r="L25" s="231">
        <v>6193</v>
      </c>
      <c r="M25" s="234">
        <v>6580</v>
      </c>
      <c r="N25" s="231">
        <v>7338</v>
      </c>
      <c r="O25" s="988">
        <v>9495</v>
      </c>
      <c r="P25" s="988">
        <v>8405</v>
      </c>
      <c r="Q25" s="59">
        <v>7130</v>
      </c>
      <c r="R25" s="59">
        <v>8529</v>
      </c>
      <c r="S25" s="59">
        <v>4122</v>
      </c>
      <c r="T25" s="59">
        <v>3971</v>
      </c>
      <c r="U25" s="59">
        <v>4165</v>
      </c>
      <c r="V25" s="59">
        <v>3889</v>
      </c>
      <c r="W25" s="969">
        <v>8775</v>
      </c>
      <c r="X25" s="970">
        <v>6223</v>
      </c>
      <c r="Y25" s="596">
        <v>6785</v>
      </c>
      <c r="Z25" s="969">
        <v>9070</v>
      </c>
      <c r="AA25" s="969">
        <v>10355</v>
      </c>
      <c r="AB25" s="969">
        <v>8741</v>
      </c>
      <c r="AC25" s="969">
        <v>8280</v>
      </c>
      <c r="AD25" s="969">
        <v>8821</v>
      </c>
      <c r="AE25" s="969">
        <v>5089</v>
      </c>
      <c r="AF25" s="969">
        <v>4655</v>
      </c>
      <c r="AG25" s="969">
        <v>4079</v>
      </c>
      <c r="AH25" s="969">
        <v>4253</v>
      </c>
      <c r="AI25" s="969">
        <v>7291</v>
      </c>
      <c r="AJ25" s="547">
        <v>9097</v>
      </c>
      <c r="AK25" s="546">
        <v>7187</v>
      </c>
      <c r="AL25" s="547">
        <v>8493</v>
      </c>
      <c r="AM25" s="547">
        <v>9817</v>
      </c>
      <c r="AN25" s="547">
        <v>9682</v>
      </c>
      <c r="AO25" s="547">
        <v>3874</v>
      </c>
      <c r="AP25" s="547">
        <v>2912</v>
      </c>
      <c r="AQ25" s="547">
        <v>2420</v>
      </c>
      <c r="AR25" s="547">
        <v>2152</v>
      </c>
      <c r="AS25" s="547">
        <v>2356</v>
      </c>
      <c r="AT25" s="547">
        <v>2405</v>
      </c>
      <c r="AU25" s="547">
        <v>3273</v>
      </c>
      <c r="AV25" s="547">
        <v>4426</v>
      </c>
      <c r="AW25" s="546">
        <v>5018</v>
      </c>
      <c r="AX25" s="547">
        <v>5103</v>
      </c>
      <c r="AY25" s="547">
        <v>4339</v>
      </c>
      <c r="AZ25" s="547">
        <v>4706</v>
      </c>
      <c r="BA25" s="547">
        <v>2907</v>
      </c>
      <c r="BB25" s="547">
        <v>3174</v>
      </c>
      <c r="BC25" s="547">
        <v>2371</v>
      </c>
      <c r="BD25" s="547">
        <v>2374</v>
      </c>
      <c r="BE25" s="547">
        <v>3629</v>
      </c>
      <c r="BF25" s="547">
        <v>2837</v>
      </c>
      <c r="BG25" s="547">
        <v>3298</v>
      </c>
      <c r="BH25" s="547">
        <v>4987</v>
      </c>
      <c r="BI25" s="546">
        <v>4923</v>
      </c>
      <c r="BJ25" s="280">
        <v>5323</v>
      </c>
      <c r="BK25" s="280">
        <v>4817</v>
      </c>
      <c r="BL25" s="280">
        <v>2969</v>
      </c>
      <c r="BM25" s="280">
        <v>3204</v>
      </c>
      <c r="BN25" s="280">
        <v>3713</v>
      </c>
      <c r="BO25" s="547">
        <v>1956</v>
      </c>
      <c r="BP25" s="547">
        <v>2015</v>
      </c>
      <c r="BQ25" s="547">
        <v>2220</v>
      </c>
      <c r="BR25" s="308">
        <v>2350</v>
      </c>
      <c r="BS25" s="308"/>
      <c r="BT25" s="308"/>
      <c r="BU25" s="232">
        <f t="shared" si="14"/>
        <v>1193</v>
      </c>
      <c r="BV25" s="306">
        <f t="shared" si="14"/>
        <v>-318</v>
      </c>
      <c r="BW25" s="306">
        <f t="shared" si="14"/>
        <v>734</v>
      </c>
      <c r="BX25" s="306">
        <f t="shared" si="14"/>
        <v>-759</v>
      </c>
      <c r="BY25" s="306">
        <f t="shared" si="14"/>
        <v>-1129</v>
      </c>
      <c r="BZ25" s="306">
        <f t="shared" si="14"/>
        <v>370</v>
      </c>
      <c r="CA25" s="306">
        <f t="shared" si="14"/>
        <v>391</v>
      </c>
      <c r="CB25" s="306">
        <f t="shared" si="14"/>
        <v>-1063</v>
      </c>
      <c r="CC25" s="306">
        <f t="shared" si="14"/>
        <v>4401</v>
      </c>
      <c r="CD25" s="307">
        <f t="shared" si="14"/>
        <v>30</v>
      </c>
      <c r="CE25" s="306">
        <f t="shared" si="14"/>
        <v>205</v>
      </c>
      <c r="CF25" s="306">
        <f t="shared" si="14"/>
        <v>1732</v>
      </c>
      <c r="CG25" s="306">
        <f t="shared" si="14"/>
        <v>860</v>
      </c>
      <c r="CH25" s="306">
        <f t="shared" si="14"/>
        <v>336</v>
      </c>
      <c r="CI25" s="306">
        <f t="shared" si="14"/>
        <v>1150</v>
      </c>
      <c r="CJ25" s="306">
        <f t="shared" si="14"/>
        <v>292</v>
      </c>
      <c r="CK25" s="306">
        <f t="shared" si="15"/>
        <v>967</v>
      </c>
      <c r="CL25" s="308">
        <f t="shared" si="15"/>
        <v>684</v>
      </c>
      <c r="CM25" s="229">
        <f t="shared" si="15"/>
        <v>-86</v>
      </c>
      <c r="CN25" s="308">
        <f t="shared" si="15"/>
        <v>364</v>
      </c>
      <c r="CO25" s="308">
        <f t="shared" si="15"/>
        <v>-1484</v>
      </c>
      <c r="CP25" s="308">
        <f t="shared" si="15"/>
        <v>2874</v>
      </c>
      <c r="CQ25" s="309">
        <f t="shared" si="15"/>
        <v>402</v>
      </c>
      <c r="CR25" s="308">
        <f t="shared" si="15"/>
        <v>-577</v>
      </c>
      <c r="CS25" s="308">
        <f t="shared" si="15"/>
        <v>-538</v>
      </c>
      <c r="CT25" s="308">
        <f t="shared" si="15"/>
        <v>941</v>
      </c>
      <c r="CU25" s="308">
        <f t="shared" si="15"/>
        <v>-4406</v>
      </c>
      <c r="CV25" s="308">
        <f t="shared" si="15"/>
        <v>-5909</v>
      </c>
      <c r="CW25" s="308">
        <f t="shared" si="15"/>
        <v>-2669</v>
      </c>
      <c r="CX25" s="308">
        <f t="shared" si="15"/>
        <v>-2503</v>
      </c>
      <c r="CY25" s="308">
        <f t="shared" si="16"/>
        <v>-1723</v>
      </c>
      <c r="CZ25" s="308">
        <f t="shared" si="16"/>
        <v>-1848</v>
      </c>
      <c r="DA25" s="308">
        <f t="shared" si="16"/>
        <v>-4018</v>
      </c>
      <c r="DB25" s="307">
        <f t="shared" si="16"/>
        <v>-4671</v>
      </c>
    </row>
    <row r="26" spans="1:106" x14ac:dyDescent="0.25">
      <c r="B26" s="968" t="str">
        <f>$B$12</f>
        <v>Small C&amp;I [3]</v>
      </c>
      <c r="C26" s="58">
        <v>2561</v>
      </c>
      <c r="D26" s="59">
        <v>2835</v>
      </c>
      <c r="E26" s="59">
        <v>2515</v>
      </c>
      <c r="F26" s="59">
        <v>2079</v>
      </c>
      <c r="G26" s="59">
        <v>2311</v>
      </c>
      <c r="H26" s="59">
        <v>1801</v>
      </c>
      <c r="I26" s="59">
        <v>1524</v>
      </c>
      <c r="J26" s="59">
        <v>1777</v>
      </c>
      <c r="K26" s="59">
        <v>1839</v>
      </c>
      <c r="L26" s="231">
        <v>2202</v>
      </c>
      <c r="M26" s="234">
        <v>2481</v>
      </c>
      <c r="N26" s="231">
        <v>2748</v>
      </c>
      <c r="O26" s="988">
        <v>3154</v>
      </c>
      <c r="P26" s="988">
        <v>3099</v>
      </c>
      <c r="Q26" s="59">
        <v>2302</v>
      </c>
      <c r="R26" s="59">
        <v>2174</v>
      </c>
      <c r="S26" s="59">
        <v>1525</v>
      </c>
      <c r="T26" s="59">
        <v>1439</v>
      </c>
      <c r="U26" s="59">
        <v>1869</v>
      </c>
      <c r="V26" s="59">
        <v>1781</v>
      </c>
      <c r="W26" s="969">
        <v>1767</v>
      </c>
      <c r="X26" s="970">
        <v>2378</v>
      </c>
      <c r="Y26" s="596">
        <v>2107</v>
      </c>
      <c r="Z26" s="969">
        <v>2608</v>
      </c>
      <c r="AA26" s="969">
        <v>2571</v>
      </c>
      <c r="AB26" s="969">
        <v>1950</v>
      </c>
      <c r="AC26" s="969">
        <v>1818</v>
      </c>
      <c r="AD26" s="969">
        <v>1907</v>
      </c>
      <c r="AE26" s="969">
        <v>1591</v>
      </c>
      <c r="AF26" s="969">
        <v>1969</v>
      </c>
      <c r="AG26" s="969">
        <v>1731</v>
      </c>
      <c r="AH26" s="969">
        <v>1712</v>
      </c>
      <c r="AI26" s="969">
        <v>2038</v>
      </c>
      <c r="AJ26" s="547">
        <v>1910</v>
      </c>
      <c r="AK26" s="546">
        <v>2024</v>
      </c>
      <c r="AL26" s="547">
        <v>2419</v>
      </c>
      <c r="AM26" s="547">
        <v>2668</v>
      </c>
      <c r="AN26" s="547">
        <v>3673</v>
      </c>
      <c r="AO26" s="547">
        <v>1473</v>
      </c>
      <c r="AP26" s="547">
        <v>1117</v>
      </c>
      <c r="AQ26" s="547">
        <v>1143</v>
      </c>
      <c r="AR26" s="547">
        <v>1255</v>
      </c>
      <c r="AS26" s="547">
        <v>1189</v>
      </c>
      <c r="AT26" s="547">
        <v>1127</v>
      </c>
      <c r="AU26" s="547">
        <v>1283</v>
      </c>
      <c r="AV26" s="547">
        <v>1511</v>
      </c>
      <c r="AW26" s="546">
        <v>1400</v>
      </c>
      <c r="AX26" s="547">
        <v>1650</v>
      </c>
      <c r="AY26" s="547">
        <v>1677</v>
      </c>
      <c r="AZ26" s="547">
        <v>1853</v>
      </c>
      <c r="BA26" s="547">
        <v>1423</v>
      </c>
      <c r="BB26" s="547">
        <v>1187</v>
      </c>
      <c r="BC26" s="547">
        <v>1334</v>
      </c>
      <c r="BD26" s="547">
        <v>1203</v>
      </c>
      <c r="BE26" s="547">
        <v>1232</v>
      </c>
      <c r="BF26" s="547">
        <v>1133</v>
      </c>
      <c r="BG26" s="547">
        <v>1239</v>
      </c>
      <c r="BH26" s="547">
        <v>1703</v>
      </c>
      <c r="BI26" s="546">
        <v>1579</v>
      </c>
      <c r="BJ26" s="280">
        <v>1736</v>
      </c>
      <c r="BK26" s="280">
        <v>1778</v>
      </c>
      <c r="BL26" s="280">
        <v>1531</v>
      </c>
      <c r="BM26" s="280">
        <v>1580</v>
      </c>
      <c r="BN26" s="280">
        <v>1282</v>
      </c>
      <c r="BO26" s="547">
        <v>1134</v>
      </c>
      <c r="BP26" s="547">
        <v>1213</v>
      </c>
      <c r="BQ26" s="547">
        <v>1216</v>
      </c>
      <c r="BR26" s="308">
        <v>1210</v>
      </c>
      <c r="BS26" s="308"/>
      <c r="BT26" s="308"/>
      <c r="BU26" s="232">
        <f t="shared" si="14"/>
        <v>593</v>
      </c>
      <c r="BV26" s="306">
        <f t="shared" si="14"/>
        <v>264</v>
      </c>
      <c r="BW26" s="306">
        <f t="shared" si="14"/>
        <v>-213</v>
      </c>
      <c r="BX26" s="306">
        <f t="shared" si="14"/>
        <v>95</v>
      </c>
      <c r="BY26" s="306">
        <f t="shared" si="14"/>
        <v>-786</v>
      </c>
      <c r="BZ26" s="306">
        <f t="shared" si="14"/>
        <v>-362</v>
      </c>
      <c r="CA26" s="306">
        <f t="shared" si="14"/>
        <v>345</v>
      </c>
      <c r="CB26" s="306">
        <f t="shared" si="14"/>
        <v>4</v>
      </c>
      <c r="CC26" s="306">
        <f t="shared" si="14"/>
        <v>-72</v>
      </c>
      <c r="CD26" s="307">
        <f t="shared" si="14"/>
        <v>176</v>
      </c>
      <c r="CE26" s="306">
        <f t="shared" si="14"/>
        <v>-374</v>
      </c>
      <c r="CF26" s="306">
        <f t="shared" si="14"/>
        <v>-140</v>
      </c>
      <c r="CG26" s="306">
        <f t="shared" si="14"/>
        <v>-583</v>
      </c>
      <c r="CH26" s="306">
        <f t="shared" si="14"/>
        <v>-1149</v>
      </c>
      <c r="CI26" s="306">
        <f t="shared" si="14"/>
        <v>-484</v>
      </c>
      <c r="CJ26" s="306">
        <f t="shared" si="14"/>
        <v>-267</v>
      </c>
      <c r="CK26" s="306">
        <f t="shared" si="15"/>
        <v>66</v>
      </c>
      <c r="CL26" s="308">
        <f t="shared" si="15"/>
        <v>530</v>
      </c>
      <c r="CM26" s="229">
        <f t="shared" si="15"/>
        <v>-138</v>
      </c>
      <c r="CN26" s="308">
        <f t="shared" si="15"/>
        <v>-69</v>
      </c>
      <c r="CO26" s="308">
        <f t="shared" si="15"/>
        <v>271</v>
      </c>
      <c r="CP26" s="308">
        <f t="shared" si="15"/>
        <v>-468</v>
      </c>
      <c r="CQ26" s="309">
        <f t="shared" si="15"/>
        <v>-83</v>
      </c>
      <c r="CR26" s="308">
        <f t="shared" si="15"/>
        <v>-189</v>
      </c>
      <c r="CS26" s="308">
        <f t="shared" si="15"/>
        <v>97</v>
      </c>
      <c r="CT26" s="308">
        <f t="shared" si="15"/>
        <v>1723</v>
      </c>
      <c r="CU26" s="308">
        <f t="shared" si="15"/>
        <v>-345</v>
      </c>
      <c r="CV26" s="308">
        <f t="shared" si="15"/>
        <v>-790</v>
      </c>
      <c r="CW26" s="308">
        <f t="shared" si="15"/>
        <v>-448</v>
      </c>
      <c r="CX26" s="308">
        <f t="shared" si="15"/>
        <v>-714</v>
      </c>
      <c r="CY26" s="308">
        <f t="shared" si="16"/>
        <v>-542</v>
      </c>
      <c r="CZ26" s="308">
        <f t="shared" si="16"/>
        <v>-585</v>
      </c>
      <c r="DA26" s="308">
        <f t="shared" si="16"/>
        <v>-755</v>
      </c>
      <c r="DB26" s="307">
        <f t="shared" si="16"/>
        <v>-399</v>
      </c>
    </row>
    <row r="27" spans="1:106" x14ac:dyDescent="0.25">
      <c r="B27" s="968" t="str">
        <f>$B$13</f>
        <v>Medium C&amp;I [4]</v>
      </c>
      <c r="C27" s="58">
        <v>565</v>
      </c>
      <c r="D27" s="59">
        <v>696</v>
      </c>
      <c r="E27" s="59">
        <v>640</v>
      </c>
      <c r="F27" s="59">
        <v>569</v>
      </c>
      <c r="G27" s="59">
        <v>564</v>
      </c>
      <c r="H27" s="59">
        <v>496</v>
      </c>
      <c r="I27" s="59">
        <v>356</v>
      </c>
      <c r="J27" s="59">
        <v>463</v>
      </c>
      <c r="K27" s="59">
        <v>477</v>
      </c>
      <c r="L27" s="231">
        <v>519</v>
      </c>
      <c r="M27" s="234">
        <v>594</v>
      </c>
      <c r="N27" s="231">
        <v>760</v>
      </c>
      <c r="O27" s="988">
        <v>831</v>
      </c>
      <c r="P27" s="988">
        <v>901</v>
      </c>
      <c r="Q27" s="59">
        <v>687</v>
      </c>
      <c r="R27" s="59">
        <v>611</v>
      </c>
      <c r="S27" s="59">
        <v>421</v>
      </c>
      <c r="T27" s="59">
        <v>425</v>
      </c>
      <c r="U27" s="59">
        <v>564</v>
      </c>
      <c r="V27" s="59">
        <v>460</v>
      </c>
      <c r="W27" s="969">
        <v>455</v>
      </c>
      <c r="X27" s="970">
        <v>685</v>
      </c>
      <c r="Y27" s="596">
        <v>606</v>
      </c>
      <c r="Z27" s="969">
        <v>657</v>
      </c>
      <c r="AA27" s="969">
        <v>709</v>
      </c>
      <c r="AB27" s="969">
        <v>483</v>
      </c>
      <c r="AC27" s="969">
        <v>500</v>
      </c>
      <c r="AD27" s="969">
        <v>547</v>
      </c>
      <c r="AE27" s="969">
        <v>430</v>
      </c>
      <c r="AF27" s="969">
        <v>495</v>
      </c>
      <c r="AG27" s="969">
        <v>465</v>
      </c>
      <c r="AH27" s="969">
        <v>436</v>
      </c>
      <c r="AI27" s="969">
        <v>555</v>
      </c>
      <c r="AJ27" s="547">
        <v>459</v>
      </c>
      <c r="AK27" s="546">
        <v>451</v>
      </c>
      <c r="AL27" s="547">
        <v>576</v>
      </c>
      <c r="AM27" s="547">
        <v>614</v>
      </c>
      <c r="AN27" s="547">
        <v>858</v>
      </c>
      <c r="AO27" s="547">
        <v>431</v>
      </c>
      <c r="AP27" s="547">
        <v>313</v>
      </c>
      <c r="AQ27" s="547">
        <v>271</v>
      </c>
      <c r="AR27" s="547">
        <v>339</v>
      </c>
      <c r="AS27" s="547">
        <v>265</v>
      </c>
      <c r="AT27" s="547">
        <v>280</v>
      </c>
      <c r="AU27" s="547">
        <v>316</v>
      </c>
      <c r="AV27" s="547">
        <v>350</v>
      </c>
      <c r="AW27" s="546">
        <v>346</v>
      </c>
      <c r="AX27" s="547">
        <v>411</v>
      </c>
      <c r="AY27" s="547">
        <v>408</v>
      </c>
      <c r="AZ27" s="547">
        <v>462</v>
      </c>
      <c r="BA27" s="547">
        <v>333</v>
      </c>
      <c r="BB27" s="547">
        <v>275</v>
      </c>
      <c r="BC27" s="547">
        <v>310</v>
      </c>
      <c r="BD27" s="547">
        <v>289</v>
      </c>
      <c r="BE27" s="547">
        <v>282</v>
      </c>
      <c r="BF27" s="547">
        <v>264</v>
      </c>
      <c r="BG27" s="547">
        <v>274</v>
      </c>
      <c r="BH27" s="547">
        <v>432</v>
      </c>
      <c r="BI27" s="546">
        <v>441</v>
      </c>
      <c r="BJ27" s="280">
        <v>414</v>
      </c>
      <c r="BK27" s="280">
        <v>478</v>
      </c>
      <c r="BL27" s="280">
        <v>407</v>
      </c>
      <c r="BM27" s="280">
        <v>395</v>
      </c>
      <c r="BN27" s="280">
        <v>379</v>
      </c>
      <c r="BO27" s="547">
        <v>284</v>
      </c>
      <c r="BP27" s="547">
        <v>303</v>
      </c>
      <c r="BQ27" s="547">
        <v>264</v>
      </c>
      <c r="BR27" s="308">
        <v>331</v>
      </c>
      <c r="BS27" s="308"/>
      <c r="BT27" s="308"/>
      <c r="BU27" s="232">
        <f t="shared" si="14"/>
        <v>266</v>
      </c>
      <c r="BV27" s="306">
        <f t="shared" si="14"/>
        <v>205</v>
      </c>
      <c r="BW27" s="306">
        <f t="shared" si="14"/>
        <v>47</v>
      </c>
      <c r="BX27" s="306">
        <f t="shared" si="14"/>
        <v>42</v>
      </c>
      <c r="BY27" s="306">
        <f t="shared" si="14"/>
        <v>-143</v>
      </c>
      <c r="BZ27" s="306">
        <f t="shared" si="14"/>
        <v>-71</v>
      </c>
      <c r="CA27" s="306">
        <f t="shared" si="14"/>
        <v>208</v>
      </c>
      <c r="CB27" s="306">
        <f t="shared" si="14"/>
        <v>-3</v>
      </c>
      <c r="CC27" s="306">
        <f t="shared" si="14"/>
        <v>-22</v>
      </c>
      <c r="CD27" s="307">
        <f t="shared" si="14"/>
        <v>166</v>
      </c>
      <c r="CE27" s="306">
        <f t="shared" si="14"/>
        <v>12</v>
      </c>
      <c r="CF27" s="306">
        <f t="shared" si="14"/>
        <v>-103</v>
      </c>
      <c r="CG27" s="306">
        <f t="shared" si="14"/>
        <v>-122</v>
      </c>
      <c r="CH27" s="306">
        <f t="shared" si="14"/>
        <v>-418</v>
      </c>
      <c r="CI27" s="306">
        <f t="shared" si="14"/>
        <v>-187</v>
      </c>
      <c r="CJ27" s="306">
        <f t="shared" si="14"/>
        <v>-64</v>
      </c>
      <c r="CK27" s="306">
        <f t="shared" si="15"/>
        <v>9</v>
      </c>
      <c r="CL27" s="308">
        <f t="shared" si="15"/>
        <v>70</v>
      </c>
      <c r="CM27" s="229">
        <f t="shared" si="15"/>
        <v>-99</v>
      </c>
      <c r="CN27" s="308">
        <f t="shared" si="15"/>
        <v>-24</v>
      </c>
      <c r="CO27" s="308">
        <f t="shared" si="15"/>
        <v>100</v>
      </c>
      <c r="CP27" s="308">
        <f t="shared" si="15"/>
        <v>-226</v>
      </c>
      <c r="CQ27" s="309">
        <f t="shared" si="15"/>
        <v>-155</v>
      </c>
      <c r="CR27" s="308">
        <f t="shared" si="15"/>
        <v>-81</v>
      </c>
      <c r="CS27" s="308">
        <f t="shared" si="15"/>
        <v>-95</v>
      </c>
      <c r="CT27" s="308">
        <f t="shared" si="15"/>
        <v>375</v>
      </c>
      <c r="CU27" s="308">
        <f t="shared" si="15"/>
        <v>-69</v>
      </c>
      <c r="CV27" s="308">
        <f t="shared" si="15"/>
        <v>-234</v>
      </c>
      <c r="CW27" s="308">
        <f t="shared" si="15"/>
        <v>-159</v>
      </c>
      <c r="CX27" s="308">
        <f t="shared" si="15"/>
        <v>-156</v>
      </c>
      <c r="CY27" s="308">
        <f t="shared" si="16"/>
        <v>-200</v>
      </c>
      <c r="CZ27" s="308">
        <f t="shared" si="16"/>
        <v>-156</v>
      </c>
      <c r="DA27" s="308">
        <f t="shared" si="16"/>
        <v>-239</v>
      </c>
      <c r="DB27" s="307">
        <f t="shared" si="16"/>
        <v>-109</v>
      </c>
    </row>
    <row r="28" spans="1:106" x14ac:dyDescent="0.25">
      <c r="B28" s="968" t="str">
        <f>$B$14</f>
        <v>Large C&amp;I [5]</v>
      </c>
      <c r="C28" s="989">
        <v>47</v>
      </c>
      <c r="D28" s="990">
        <v>79</v>
      </c>
      <c r="E28" s="990">
        <v>63</v>
      </c>
      <c r="F28" s="990">
        <v>63</v>
      </c>
      <c r="G28" s="990">
        <v>81</v>
      </c>
      <c r="H28" s="990">
        <v>74</v>
      </c>
      <c r="I28" s="990">
        <v>63</v>
      </c>
      <c r="J28" s="990">
        <v>70</v>
      </c>
      <c r="K28" s="990">
        <v>60</v>
      </c>
      <c r="L28" s="991">
        <v>54</v>
      </c>
      <c r="M28" s="992">
        <v>79</v>
      </c>
      <c r="N28" s="991">
        <v>114</v>
      </c>
      <c r="O28" s="993">
        <v>106</v>
      </c>
      <c r="P28" s="993">
        <v>103</v>
      </c>
      <c r="Q28" s="990">
        <v>71</v>
      </c>
      <c r="R28" s="990">
        <v>95</v>
      </c>
      <c r="S28" s="990">
        <v>74</v>
      </c>
      <c r="T28" s="990">
        <v>58</v>
      </c>
      <c r="U28" s="990">
        <v>94</v>
      </c>
      <c r="V28" s="990">
        <v>76</v>
      </c>
      <c r="W28" s="975">
        <v>57</v>
      </c>
      <c r="X28" s="976">
        <v>132</v>
      </c>
      <c r="Y28" s="974">
        <v>73</v>
      </c>
      <c r="Z28" s="975">
        <v>97</v>
      </c>
      <c r="AA28" s="975">
        <v>110</v>
      </c>
      <c r="AB28" s="975">
        <v>73</v>
      </c>
      <c r="AC28" s="975">
        <v>69</v>
      </c>
      <c r="AD28" s="975">
        <v>94</v>
      </c>
      <c r="AE28" s="975">
        <v>61</v>
      </c>
      <c r="AF28" s="975">
        <v>70</v>
      </c>
      <c r="AG28" s="975">
        <v>67</v>
      </c>
      <c r="AH28" s="975">
        <v>42</v>
      </c>
      <c r="AI28" s="975">
        <v>79</v>
      </c>
      <c r="AJ28" s="549">
        <v>63</v>
      </c>
      <c r="AK28" s="548">
        <v>66</v>
      </c>
      <c r="AL28" s="549">
        <v>73</v>
      </c>
      <c r="AM28" s="549">
        <v>84</v>
      </c>
      <c r="AN28" s="549">
        <v>147</v>
      </c>
      <c r="AO28" s="549">
        <v>93</v>
      </c>
      <c r="AP28" s="549">
        <v>62</v>
      </c>
      <c r="AQ28" s="549">
        <v>66</v>
      </c>
      <c r="AR28" s="549">
        <v>76</v>
      </c>
      <c r="AS28" s="549">
        <v>61</v>
      </c>
      <c r="AT28" s="549">
        <v>55</v>
      </c>
      <c r="AU28" s="549">
        <v>61</v>
      </c>
      <c r="AV28" s="549">
        <v>73</v>
      </c>
      <c r="AW28" s="548">
        <v>67</v>
      </c>
      <c r="AX28" s="549">
        <v>63</v>
      </c>
      <c r="AY28" s="549">
        <v>79</v>
      </c>
      <c r="AZ28" s="549">
        <v>74</v>
      </c>
      <c r="BA28" s="549">
        <v>62</v>
      </c>
      <c r="BB28" s="549">
        <v>63</v>
      </c>
      <c r="BC28" s="549">
        <v>53</v>
      </c>
      <c r="BD28" s="549">
        <v>50</v>
      </c>
      <c r="BE28" s="549">
        <v>46</v>
      </c>
      <c r="BF28" s="549">
        <v>52</v>
      </c>
      <c r="BG28" s="549">
        <v>68</v>
      </c>
      <c r="BH28" s="549">
        <v>68</v>
      </c>
      <c r="BI28" s="548">
        <v>88</v>
      </c>
      <c r="BJ28" s="280">
        <v>57</v>
      </c>
      <c r="BK28" s="280">
        <v>66</v>
      </c>
      <c r="BL28" s="280">
        <v>57</v>
      </c>
      <c r="BM28" s="280">
        <v>61</v>
      </c>
      <c r="BN28" s="280">
        <v>52</v>
      </c>
      <c r="BO28" s="549">
        <v>45</v>
      </c>
      <c r="BP28" s="549">
        <v>50</v>
      </c>
      <c r="BQ28" s="549">
        <v>50</v>
      </c>
      <c r="BR28" s="316">
        <v>42</v>
      </c>
      <c r="BS28" s="316"/>
      <c r="BT28" s="316"/>
      <c r="BU28" s="313">
        <f t="shared" si="14"/>
        <v>59</v>
      </c>
      <c r="BV28" s="314">
        <f t="shared" si="14"/>
        <v>24</v>
      </c>
      <c r="BW28" s="314">
        <f t="shared" si="14"/>
        <v>8</v>
      </c>
      <c r="BX28" s="314">
        <f t="shared" si="14"/>
        <v>32</v>
      </c>
      <c r="BY28" s="314">
        <f t="shared" si="14"/>
        <v>-7</v>
      </c>
      <c r="BZ28" s="314">
        <f t="shared" si="14"/>
        <v>-16</v>
      </c>
      <c r="CA28" s="314">
        <f t="shared" si="14"/>
        <v>31</v>
      </c>
      <c r="CB28" s="314">
        <f t="shared" si="14"/>
        <v>6</v>
      </c>
      <c r="CC28" s="314">
        <f t="shared" si="14"/>
        <v>-3</v>
      </c>
      <c r="CD28" s="315">
        <f t="shared" si="14"/>
        <v>78</v>
      </c>
      <c r="CE28" s="314">
        <f t="shared" si="14"/>
        <v>-6</v>
      </c>
      <c r="CF28" s="314">
        <f t="shared" si="14"/>
        <v>-17</v>
      </c>
      <c r="CG28" s="314">
        <f t="shared" si="14"/>
        <v>4</v>
      </c>
      <c r="CH28" s="314">
        <f t="shared" si="14"/>
        <v>-30</v>
      </c>
      <c r="CI28" s="314">
        <f t="shared" si="14"/>
        <v>-2</v>
      </c>
      <c r="CJ28" s="314">
        <f t="shared" si="14"/>
        <v>-1</v>
      </c>
      <c r="CK28" s="314">
        <f t="shared" si="15"/>
        <v>-13</v>
      </c>
      <c r="CL28" s="316">
        <f t="shared" si="15"/>
        <v>12</v>
      </c>
      <c r="CM28" s="312">
        <f t="shared" si="15"/>
        <v>-27</v>
      </c>
      <c r="CN28" s="316">
        <f t="shared" si="15"/>
        <v>-34</v>
      </c>
      <c r="CO28" s="316">
        <f t="shared" si="15"/>
        <v>22</v>
      </c>
      <c r="CP28" s="316">
        <f t="shared" si="15"/>
        <v>-69</v>
      </c>
      <c r="CQ28" s="317">
        <f t="shared" si="15"/>
        <v>-7</v>
      </c>
      <c r="CR28" s="316">
        <f t="shared" si="15"/>
        <v>-24</v>
      </c>
      <c r="CS28" s="316">
        <f t="shared" si="15"/>
        <v>-26</v>
      </c>
      <c r="CT28" s="316">
        <f t="shared" si="15"/>
        <v>74</v>
      </c>
      <c r="CU28" s="316">
        <f t="shared" si="15"/>
        <v>24</v>
      </c>
      <c r="CV28" s="316">
        <f t="shared" si="15"/>
        <v>-32</v>
      </c>
      <c r="CW28" s="316">
        <f t="shared" si="15"/>
        <v>5</v>
      </c>
      <c r="CX28" s="316">
        <f t="shared" si="15"/>
        <v>6</v>
      </c>
      <c r="CY28" s="316">
        <f t="shared" si="16"/>
        <v>-6</v>
      </c>
      <c r="CZ28" s="316">
        <f t="shared" si="16"/>
        <v>13</v>
      </c>
      <c r="DA28" s="316">
        <f t="shared" si="16"/>
        <v>-18</v>
      </c>
      <c r="DB28" s="315">
        <f t="shared" si="16"/>
        <v>10</v>
      </c>
    </row>
    <row r="29" spans="1:106" x14ac:dyDescent="0.25">
      <c r="B29" s="968" t="str">
        <f>$B$15</f>
        <v>Total</v>
      </c>
      <c r="C29" s="994">
        <f>SUM(C24:C28)</f>
        <v>43401</v>
      </c>
      <c r="D29" s="988">
        <f>SUM(D24:D28)</f>
        <v>47174</v>
      </c>
      <c r="E29" s="988">
        <f t="shared" ref="E29:CC29" si="17">SUM(E24:E28)</f>
        <v>32958</v>
      </c>
      <c r="F29" s="988">
        <f t="shared" si="17"/>
        <v>38722</v>
      </c>
      <c r="G29" s="988">
        <f t="shared" si="17"/>
        <v>36916</v>
      </c>
      <c r="H29" s="988">
        <f t="shared" si="17"/>
        <v>29503</v>
      </c>
      <c r="I29" s="988">
        <f t="shared" si="17"/>
        <v>27735</v>
      </c>
      <c r="J29" s="988">
        <f t="shared" si="17"/>
        <v>33223</v>
      </c>
      <c r="K29" s="988">
        <f t="shared" si="17"/>
        <v>29033</v>
      </c>
      <c r="L29" s="995">
        <f t="shared" si="17"/>
        <v>35916</v>
      </c>
      <c r="M29" s="234">
        <f t="shared" si="17"/>
        <v>38275</v>
      </c>
      <c r="N29" s="995">
        <f t="shared" si="17"/>
        <v>39682</v>
      </c>
      <c r="O29" s="988">
        <f t="shared" si="17"/>
        <v>48503</v>
      </c>
      <c r="P29" s="988">
        <f t="shared" si="17"/>
        <v>38692</v>
      </c>
      <c r="Q29" s="988">
        <f t="shared" si="17"/>
        <v>32416</v>
      </c>
      <c r="R29" s="988">
        <f t="shared" si="17"/>
        <v>37545</v>
      </c>
      <c r="S29" s="988">
        <f t="shared" si="17"/>
        <v>24580</v>
      </c>
      <c r="T29" s="988">
        <f t="shared" si="17"/>
        <v>24455</v>
      </c>
      <c r="U29" s="988">
        <f t="shared" si="17"/>
        <v>30811</v>
      </c>
      <c r="V29" s="988">
        <f t="shared" si="17"/>
        <v>27859</v>
      </c>
      <c r="W29" s="988">
        <f t="shared" si="17"/>
        <v>31504</v>
      </c>
      <c r="X29" s="996">
        <f t="shared" si="17"/>
        <v>34838</v>
      </c>
      <c r="Y29" s="988">
        <f t="shared" si="17"/>
        <v>29074</v>
      </c>
      <c r="Z29" s="969">
        <f t="shared" si="17"/>
        <v>38675</v>
      </c>
      <c r="AA29" s="988">
        <f t="shared" si="17"/>
        <v>43212</v>
      </c>
      <c r="AB29" s="988">
        <f t="shared" si="17"/>
        <v>31904</v>
      </c>
      <c r="AC29" s="988">
        <f t="shared" si="17"/>
        <v>31176</v>
      </c>
      <c r="AD29" s="988">
        <f t="shared" si="17"/>
        <v>34514</v>
      </c>
      <c r="AE29" s="988">
        <f t="shared" si="17"/>
        <v>26397</v>
      </c>
      <c r="AF29" s="988">
        <f t="shared" si="17"/>
        <v>29150</v>
      </c>
      <c r="AG29" s="988">
        <v>26531</v>
      </c>
      <c r="AH29" s="988">
        <f t="shared" ref="AH29" si="18">SUM(AH24:AH28)</f>
        <v>27197</v>
      </c>
      <c r="AI29" s="988">
        <f>SUM(AI24:AI28)</f>
        <v>33234</v>
      </c>
      <c r="AJ29" s="995">
        <v>33401</v>
      </c>
      <c r="AK29" s="997">
        <f t="shared" ref="AK29:AL29" si="19">SUM(AK24:AK28)</f>
        <v>29556</v>
      </c>
      <c r="AL29" s="995">
        <f t="shared" si="19"/>
        <v>36098</v>
      </c>
      <c r="AM29" s="995">
        <f>SUM(AM24:AM28)</f>
        <v>40742</v>
      </c>
      <c r="AN29" s="995">
        <f>SUM(AN24:AN28)</f>
        <v>38444</v>
      </c>
      <c r="AO29" s="995">
        <v>28137</v>
      </c>
      <c r="AP29" s="995">
        <f>SUM(AP24:AP28)</f>
        <v>18308</v>
      </c>
      <c r="AQ29" s="995">
        <f>SUM(AQ24:AQ28)</f>
        <v>16672</v>
      </c>
      <c r="AR29" s="995">
        <f>SUM(AR24:AR28)</f>
        <v>16480</v>
      </c>
      <c r="AS29" s="995">
        <v>17272</v>
      </c>
      <c r="AT29" s="995">
        <v>15778</v>
      </c>
      <c r="AU29" s="995">
        <v>18219</v>
      </c>
      <c r="AV29" s="995">
        <v>21832</v>
      </c>
      <c r="AW29" s="997">
        <v>22627</v>
      </c>
      <c r="AX29" s="995">
        <v>25074</v>
      </c>
      <c r="AY29" s="995">
        <v>24245</v>
      </c>
      <c r="AZ29" s="995">
        <v>26194</v>
      </c>
      <c r="BA29" s="995">
        <v>18535</v>
      </c>
      <c r="BB29" s="995">
        <v>16453</v>
      </c>
      <c r="BC29" s="995">
        <v>15443</v>
      </c>
      <c r="BD29" s="995">
        <v>15124</v>
      </c>
      <c r="BE29" s="995">
        <v>17020</v>
      </c>
      <c r="BF29" s="995">
        <v>15853</v>
      </c>
      <c r="BG29" s="995">
        <v>17581</v>
      </c>
      <c r="BH29" s="995">
        <v>24053</v>
      </c>
      <c r="BI29" s="997">
        <v>23758</v>
      </c>
      <c r="BJ29" s="280">
        <v>24896</v>
      </c>
      <c r="BK29" s="280">
        <v>25301</v>
      </c>
      <c r="BL29" s="280">
        <v>23380</v>
      </c>
      <c r="BM29" s="280">
        <v>21712</v>
      </c>
      <c r="BN29" s="280">
        <v>20213</v>
      </c>
      <c r="BO29" s="995">
        <v>14507</v>
      </c>
      <c r="BP29" s="995">
        <v>15607</v>
      </c>
      <c r="BQ29" s="995">
        <v>16099</v>
      </c>
      <c r="BR29" s="311">
        <v>16403</v>
      </c>
      <c r="BS29" s="311"/>
      <c r="BT29" s="311"/>
      <c r="BU29" s="233">
        <f t="shared" si="17"/>
        <v>5102</v>
      </c>
      <c r="BV29" s="330">
        <f t="shared" si="17"/>
        <v>-8482</v>
      </c>
      <c r="BW29" s="330">
        <f t="shared" si="17"/>
        <v>-542</v>
      </c>
      <c r="BX29" s="330">
        <f t="shared" si="17"/>
        <v>-1177</v>
      </c>
      <c r="BY29" s="330">
        <f t="shared" si="17"/>
        <v>-12336</v>
      </c>
      <c r="BZ29" s="330">
        <f t="shared" si="17"/>
        <v>-5048</v>
      </c>
      <c r="CA29" s="330">
        <f t="shared" si="17"/>
        <v>3076</v>
      </c>
      <c r="CB29" s="330">
        <f t="shared" si="17"/>
        <v>-5364</v>
      </c>
      <c r="CC29" s="330">
        <f t="shared" si="17"/>
        <v>2471</v>
      </c>
      <c r="CD29" s="331">
        <f t="shared" ref="CD29:DB29" si="20">SUM(CD24:CD28)</f>
        <v>-1078</v>
      </c>
      <c r="CE29" s="330">
        <f t="shared" si="20"/>
        <v>-9201</v>
      </c>
      <c r="CF29" s="330">
        <f t="shared" si="20"/>
        <v>-1007</v>
      </c>
      <c r="CG29" s="330">
        <f t="shared" si="20"/>
        <v>-5291</v>
      </c>
      <c r="CH29" s="330">
        <f t="shared" si="20"/>
        <v>-6788</v>
      </c>
      <c r="CI29" s="330">
        <f t="shared" si="20"/>
        <v>-1240</v>
      </c>
      <c r="CJ29" s="330">
        <f t="shared" si="20"/>
        <v>-3031</v>
      </c>
      <c r="CK29" s="330">
        <f t="shared" si="20"/>
        <v>1817</v>
      </c>
      <c r="CL29" s="311">
        <f t="shared" si="20"/>
        <v>4695</v>
      </c>
      <c r="CM29" s="230">
        <f t="shared" si="20"/>
        <v>-4280</v>
      </c>
      <c r="CN29" s="311">
        <f t="shared" si="20"/>
        <v>-662</v>
      </c>
      <c r="CO29" s="311">
        <f t="shared" si="20"/>
        <v>1730</v>
      </c>
      <c r="CP29" s="311">
        <f t="shared" si="20"/>
        <v>-1437</v>
      </c>
      <c r="CQ29" s="310">
        <f t="shared" si="20"/>
        <v>482</v>
      </c>
      <c r="CR29" s="311">
        <f t="shared" si="20"/>
        <v>-2577</v>
      </c>
      <c r="CS29" s="311">
        <f t="shared" si="20"/>
        <v>-2470</v>
      </c>
      <c r="CT29" s="311">
        <f t="shared" si="20"/>
        <v>6540</v>
      </c>
      <c r="CU29" s="311">
        <f t="shared" si="20"/>
        <v>-3039</v>
      </c>
      <c r="CV29" s="311">
        <f t="shared" si="20"/>
        <v>-16206</v>
      </c>
      <c r="CW29" s="311">
        <f t="shared" si="20"/>
        <v>-9725</v>
      </c>
      <c r="CX29" s="311">
        <f t="shared" si="20"/>
        <v>-12670</v>
      </c>
      <c r="CY29" s="311">
        <f t="shared" si="20"/>
        <v>-9259</v>
      </c>
      <c r="CZ29" s="311">
        <f t="shared" si="20"/>
        <v>-11419</v>
      </c>
      <c r="DA29" s="311">
        <f t="shared" si="20"/>
        <v>-15015</v>
      </c>
      <c r="DB29" s="331">
        <f t="shared" si="20"/>
        <v>-11569</v>
      </c>
    </row>
    <row r="30" spans="1:106" x14ac:dyDescent="0.25">
      <c r="A30" s="296">
        <f>+A23+1</f>
        <v>4</v>
      </c>
      <c r="B30" s="998" t="s">
        <v>22</v>
      </c>
      <c r="C30" s="994"/>
      <c r="D30" s="988"/>
      <c r="E30" s="988"/>
      <c r="F30" s="988"/>
      <c r="G30" s="988"/>
      <c r="H30" s="988"/>
      <c r="I30" s="988"/>
      <c r="J30" s="988"/>
      <c r="K30" s="988"/>
      <c r="L30" s="995"/>
      <c r="M30" s="234"/>
      <c r="N30" s="995"/>
      <c r="O30" s="988"/>
      <c r="P30" s="988"/>
      <c r="Q30" s="988"/>
      <c r="R30" s="988"/>
      <c r="S30" s="988"/>
      <c r="T30" s="988"/>
      <c r="U30" s="988"/>
      <c r="V30" s="988"/>
      <c r="W30" s="988"/>
      <c r="X30" s="996"/>
      <c r="Y30" s="234"/>
      <c r="Z30" s="988"/>
      <c r="AA30" s="988"/>
      <c r="AB30" s="988"/>
      <c r="AC30" s="988"/>
      <c r="AD30" s="988"/>
      <c r="AE30" s="988"/>
      <c r="AF30" s="988"/>
      <c r="AG30" s="681"/>
      <c r="AH30" s="681"/>
      <c r="AI30" s="681"/>
      <c r="AJ30" s="681"/>
      <c r="AK30" s="853"/>
      <c r="AL30" s="681"/>
      <c r="AM30" s="681"/>
      <c r="AN30" s="681"/>
      <c r="AO30" s="681"/>
      <c r="AP30" s="681"/>
      <c r="AQ30" s="681"/>
      <c r="AR30" s="681"/>
      <c r="AS30" s="681"/>
      <c r="AT30" s="681"/>
      <c r="AU30" s="681"/>
      <c r="AV30" s="681"/>
      <c r="AW30" s="853"/>
      <c r="AX30" s="681"/>
      <c r="AY30" s="681"/>
      <c r="AZ30" s="681"/>
      <c r="BA30" s="681"/>
      <c r="BB30" s="681"/>
      <c r="BC30" s="681"/>
      <c r="BD30" s="681"/>
      <c r="BE30" s="681"/>
      <c r="BF30" s="681"/>
      <c r="BG30" s="681"/>
      <c r="BH30" s="681"/>
      <c r="BI30" s="853"/>
      <c r="BJ30" s="280"/>
      <c r="BK30" s="280"/>
      <c r="BL30" s="280"/>
      <c r="BM30" s="280"/>
      <c r="BN30" s="280"/>
      <c r="BO30" s="681"/>
      <c r="BP30" s="681"/>
      <c r="BQ30" s="681"/>
      <c r="BR30" s="182"/>
      <c r="BS30" s="182"/>
      <c r="BT30" s="182"/>
      <c r="BU30" s="233"/>
      <c r="BV30" s="330"/>
      <c r="BW30" s="330"/>
      <c r="BX30" s="330"/>
      <c r="BY30" s="330"/>
      <c r="BZ30" s="330"/>
      <c r="CA30" s="330"/>
      <c r="CB30" s="330"/>
      <c r="CC30" s="330"/>
      <c r="CD30" s="331"/>
      <c r="CE30" s="330"/>
      <c r="CF30" s="330"/>
      <c r="CG30" s="330"/>
      <c r="CH30" s="330"/>
      <c r="CI30" s="330"/>
      <c r="CJ30" s="330"/>
      <c r="CK30" s="330"/>
      <c r="CL30" s="311"/>
      <c r="CM30" s="230"/>
      <c r="CN30" s="311"/>
      <c r="CO30" s="311"/>
      <c r="CP30" s="311"/>
      <c r="CQ30" s="310"/>
      <c r="CR30" s="311"/>
      <c r="CS30" s="311"/>
      <c r="CT30" s="311"/>
      <c r="CU30" s="311"/>
      <c r="CV30" s="311"/>
      <c r="CW30" s="311"/>
      <c r="CX30" s="311"/>
      <c r="CY30" s="311"/>
      <c r="CZ30" s="311"/>
      <c r="DA30" s="311"/>
      <c r="DB30" s="331"/>
    </row>
    <row r="31" spans="1:106" x14ac:dyDescent="0.25">
      <c r="A31" s="296"/>
      <c r="B31" s="968" t="str">
        <f>$B$10</f>
        <v>Residential [1]</v>
      </c>
      <c r="C31" s="994">
        <v>12955</v>
      </c>
      <c r="D31" s="988">
        <v>15564</v>
      </c>
      <c r="E31" s="988">
        <v>16914</v>
      </c>
      <c r="F31" s="988">
        <v>13219</v>
      </c>
      <c r="G31" s="988">
        <v>11574</v>
      </c>
      <c r="H31" s="988">
        <v>12648</v>
      </c>
      <c r="I31" s="988">
        <v>10188</v>
      </c>
      <c r="J31" s="988">
        <v>9749</v>
      </c>
      <c r="K31" s="988">
        <v>10513</v>
      </c>
      <c r="L31" s="995">
        <v>7632</v>
      </c>
      <c r="M31" s="234">
        <v>12345</v>
      </c>
      <c r="N31" s="995">
        <v>12834</v>
      </c>
      <c r="O31" s="988">
        <v>12559</v>
      </c>
      <c r="P31" s="988">
        <v>15531</v>
      </c>
      <c r="Q31" s="988">
        <v>11595</v>
      </c>
      <c r="R31" s="988">
        <v>9495</v>
      </c>
      <c r="S31" s="988">
        <v>11486</v>
      </c>
      <c r="T31" s="988">
        <v>8083</v>
      </c>
      <c r="U31" s="988">
        <v>6944</v>
      </c>
      <c r="V31" s="988">
        <v>7791</v>
      </c>
      <c r="W31" s="969">
        <v>7390</v>
      </c>
      <c r="X31" s="970">
        <v>8575</v>
      </c>
      <c r="Y31" s="596">
        <v>7442</v>
      </c>
      <c r="Z31" s="969">
        <v>6911</v>
      </c>
      <c r="AA31" s="969">
        <v>9598</v>
      </c>
      <c r="AB31" s="969">
        <v>10944</v>
      </c>
      <c r="AC31" s="969">
        <v>9712</v>
      </c>
      <c r="AD31" s="969">
        <v>8348</v>
      </c>
      <c r="AE31" s="969">
        <v>9485</v>
      </c>
      <c r="AF31" s="969">
        <v>7377</v>
      </c>
      <c r="AG31" s="969">
        <v>7898</v>
      </c>
      <c r="AH31" s="969">
        <v>6822</v>
      </c>
      <c r="AI31" s="969">
        <v>6601</v>
      </c>
      <c r="AJ31" s="547">
        <v>7438</v>
      </c>
      <c r="AK31" s="546">
        <v>7587</v>
      </c>
      <c r="AL31" s="547">
        <v>7633</v>
      </c>
      <c r="AM31" s="547">
        <v>10851</v>
      </c>
      <c r="AN31" s="547">
        <v>12113</v>
      </c>
      <c r="AO31" s="547">
        <v>12034</v>
      </c>
      <c r="AP31" s="547">
        <v>8985</v>
      </c>
      <c r="AQ31" s="547">
        <v>5505</v>
      </c>
      <c r="AR31" s="547">
        <v>6209</v>
      </c>
      <c r="AS31" s="547">
        <v>6242</v>
      </c>
      <c r="AT31" s="547">
        <v>6385</v>
      </c>
      <c r="AU31" s="547">
        <v>5445</v>
      </c>
      <c r="AV31" s="547">
        <v>5886</v>
      </c>
      <c r="AW31" s="546">
        <v>6478</v>
      </c>
      <c r="AX31" s="547">
        <v>7945</v>
      </c>
      <c r="AY31" s="547">
        <v>8878</v>
      </c>
      <c r="AZ31" s="547">
        <v>9958</v>
      </c>
      <c r="BA31" s="547">
        <v>9247</v>
      </c>
      <c r="BB31" s="547">
        <v>6556</v>
      </c>
      <c r="BC31" s="547">
        <v>5537</v>
      </c>
      <c r="BD31" s="547">
        <v>4686</v>
      </c>
      <c r="BE31" s="547">
        <v>5295</v>
      </c>
      <c r="BF31" s="547">
        <v>4720</v>
      </c>
      <c r="BG31" s="547">
        <v>4946</v>
      </c>
      <c r="BH31" s="547">
        <v>5830</v>
      </c>
      <c r="BI31" s="546">
        <v>7614</v>
      </c>
      <c r="BJ31" s="280">
        <v>6715</v>
      </c>
      <c r="BK31" s="280">
        <v>8975</v>
      </c>
      <c r="BL31" s="280">
        <v>9503</v>
      </c>
      <c r="BM31" s="280">
        <v>8599</v>
      </c>
      <c r="BN31" s="280">
        <v>8406</v>
      </c>
      <c r="BO31" s="547">
        <v>6070</v>
      </c>
      <c r="BP31" s="547">
        <v>5625</v>
      </c>
      <c r="BQ31" s="547">
        <v>5768</v>
      </c>
      <c r="BR31" s="308">
        <v>5296</v>
      </c>
      <c r="BS31" s="308"/>
      <c r="BT31" s="308"/>
      <c r="BU31" s="232">
        <f t="shared" ref="BU31:CJ35" si="21">O31-C31</f>
        <v>-396</v>
      </c>
      <c r="BV31" s="306">
        <f t="shared" si="21"/>
        <v>-33</v>
      </c>
      <c r="BW31" s="306">
        <f t="shared" si="21"/>
        <v>-5319</v>
      </c>
      <c r="BX31" s="306">
        <f t="shared" si="21"/>
        <v>-3724</v>
      </c>
      <c r="BY31" s="306">
        <f t="shared" si="21"/>
        <v>-88</v>
      </c>
      <c r="BZ31" s="306">
        <f t="shared" si="21"/>
        <v>-4565</v>
      </c>
      <c r="CA31" s="306">
        <f t="shared" si="21"/>
        <v>-3244</v>
      </c>
      <c r="CB31" s="306">
        <f t="shared" si="21"/>
        <v>-1958</v>
      </c>
      <c r="CC31" s="306">
        <f t="shared" si="21"/>
        <v>-3123</v>
      </c>
      <c r="CD31" s="307">
        <f t="shared" si="21"/>
        <v>943</v>
      </c>
      <c r="CE31" s="306">
        <f t="shared" si="21"/>
        <v>-4903</v>
      </c>
      <c r="CF31" s="306">
        <f t="shared" si="21"/>
        <v>-5923</v>
      </c>
      <c r="CG31" s="306">
        <f t="shared" si="21"/>
        <v>-2961</v>
      </c>
      <c r="CH31" s="306">
        <f t="shared" si="21"/>
        <v>-4587</v>
      </c>
      <c r="CI31" s="306">
        <f t="shared" si="21"/>
        <v>-1883</v>
      </c>
      <c r="CJ31" s="306">
        <f t="shared" si="21"/>
        <v>-1147</v>
      </c>
      <c r="CK31" s="306">
        <f t="shared" ref="CK31:CZ35" si="22">AE31-S31</f>
        <v>-2001</v>
      </c>
      <c r="CL31" s="308">
        <f t="shared" si="22"/>
        <v>-706</v>
      </c>
      <c r="CM31" s="229">
        <f t="shared" si="22"/>
        <v>954</v>
      </c>
      <c r="CN31" s="308">
        <f t="shared" si="22"/>
        <v>-969</v>
      </c>
      <c r="CO31" s="308">
        <f t="shared" si="22"/>
        <v>-789</v>
      </c>
      <c r="CP31" s="308">
        <f t="shared" si="22"/>
        <v>-1137</v>
      </c>
      <c r="CQ31" s="309">
        <f t="shared" si="22"/>
        <v>145</v>
      </c>
      <c r="CR31" s="308">
        <f t="shared" si="22"/>
        <v>722</v>
      </c>
      <c r="CS31" s="308">
        <f t="shared" si="22"/>
        <v>1253</v>
      </c>
      <c r="CT31" s="308">
        <f t="shared" si="22"/>
        <v>1169</v>
      </c>
      <c r="CU31" s="308">
        <f t="shared" si="22"/>
        <v>2322</v>
      </c>
      <c r="CV31" s="308">
        <f t="shared" si="22"/>
        <v>637</v>
      </c>
      <c r="CW31" s="308">
        <f t="shared" si="22"/>
        <v>-3980</v>
      </c>
      <c r="CX31" s="308">
        <f t="shared" si="22"/>
        <v>-1168</v>
      </c>
      <c r="CY31" s="308">
        <f t="shared" si="22"/>
        <v>-1656</v>
      </c>
      <c r="CZ31" s="308">
        <f t="shared" si="22"/>
        <v>-437</v>
      </c>
      <c r="DA31" s="308">
        <f t="shared" ref="CY31:DB35" si="23">AU31-AI31</f>
        <v>-1156</v>
      </c>
      <c r="DB31" s="307">
        <f t="shared" si="23"/>
        <v>-1552</v>
      </c>
    </row>
    <row r="32" spans="1:106" x14ac:dyDescent="0.25">
      <c r="A32" s="296"/>
      <c r="B32" s="968" t="str">
        <f>$B$11</f>
        <v>Low Income Residential [2]</v>
      </c>
      <c r="C32" s="994">
        <v>4812</v>
      </c>
      <c r="D32" s="988">
        <v>5874</v>
      </c>
      <c r="E32" s="988">
        <v>6223</v>
      </c>
      <c r="F32" s="988">
        <v>4642</v>
      </c>
      <c r="G32" s="988">
        <v>6501</v>
      </c>
      <c r="H32" s="988">
        <v>3593</v>
      </c>
      <c r="I32" s="988">
        <v>2404</v>
      </c>
      <c r="J32" s="988">
        <v>2693</v>
      </c>
      <c r="K32" s="988">
        <v>3212</v>
      </c>
      <c r="L32" s="995">
        <v>2511</v>
      </c>
      <c r="M32" s="234">
        <v>3913</v>
      </c>
      <c r="N32" s="995">
        <v>3706</v>
      </c>
      <c r="O32" s="988">
        <v>4396</v>
      </c>
      <c r="P32" s="988">
        <v>5300</v>
      </c>
      <c r="Q32" s="988">
        <v>5188</v>
      </c>
      <c r="R32" s="988">
        <v>4716</v>
      </c>
      <c r="S32" s="988">
        <v>7326</v>
      </c>
      <c r="T32" s="988">
        <v>2858</v>
      </c>
      <c r="U32" s="988">
        <v>2450</v>
      </c>
      <c r="V32" s="988">
        <v>1996</v>
      </c>
      <c r="W32" s="969">
        <v>1855</v>
      </c>
      <c r="X32" s="970">
        <v>5772</v>
      </c>
      <c r="Y32" s="596">
        <v>2928</v>
      </c>
      <c r="Z32" s="969">
        <v>3636</v>
      </c>
      <c r="AA32" s="969">
        <v>4255</v>
      </c>
      <c r="AB32" s="969">
        <v>5114</v>
      </c>
      <c r="AC32" s="969">
        <v>5861</v>
      </c>
      <c r="AD32" s="969">
        <v>5519</v>
      </c>
      <c r="AE32" s="969">
        <v>6506</v>
      </c>
      <c r="AF32" s="969">
        <v>3187</v>
      </c>
      <c r="AG32" s="969">
        <v>2652</v>
      </c>
      <c r="AH32" s="969">
        <v>2240</v>
      </c>
      <c r="AI32" s="969">
        <v>2098</v>
      </c>
      <c r="AJ32" s="547">
        <v>4918</v>
      </c>
      <c r="AK32" s="546">
        <v>4425</v>
      </c>
      <c r="AL32" s="547">
        <v>4891</v>
      </c>
      <c r="AM32" s="547">
        <v>5987</v>
      </c>
      <c r="AN32" s="547">
        <v>5537</v>
      </c>
      <c r="AO32" s="547">
        <v>7465</v>
      </c>
      <c r="AP32" s="547">
        <v>2817</v>
      </c>
      <c r="AQ32" s="547">
        <v>1479</v>
      </c>
      <c r="AR32" s="547">
        <v>1466</v>
      </c>
      <c r="AS32" s="547">
        <v>1352</v>
      </c>
      <c r="AT32" s="547">
        <v>1521</v>
      </c>
      <c r="AU32" s="547">
        <v>1561</v>
      </c>
      <c r="AV32" s="547">
        <v>2189</v>
      </c>
      <c r="AW32" s="546">
        <v>2592</v>
      </c>
      <c r="AX32" s="547">
        <v>3716</v>
      </c>
      <c r="AY32" s="547">
        <v>3301</v>
      </c>
      <c r="AZ32" s="547">
        <v>3136</v>
      </c>
      <c r="BA32" s="547">
        <v>2729</v>
      </c>
      <c r="BB32" s="547">
        <v>1921</v>
      </c>
      <c r="BC32" s="547">
        <v>2436</v>
      </c>
      <c r="BD32" s="547">
        <v>1337</v>
      </c>
      <c r="BE32" s="547">
        <v>1673</v>
      </c>
      <c r="BF32" s="547">
        <v>1513</v>
      </c>
      <c r="BG32" s="547">
        <v>1664</v>
      </c>
      <c r="BH32" s="547">
        <v>2166</v>
      </c>
      <c r="BI32" s="546">
        <v>3294</v>
      </c>
      <c r="BJ32" s="280">
        <v>2849</v>
      </c>
      <c r="BK32" s="280">
        <v>3163</v>
      </c>
      <c r="BL32" s="280">
        <v>2311</v>
      </c>
      <c r="BM32" s="280">
        <v>2118</v>
      </c>
      <c r="BN32" s="280">
        <v>2061</v>
      </c>
      <c r="BO32" s="547">
        <v>2687</v>
      </c>
      <c r="BP32" s="547">
        <v>1354</v>
      </c>
      <c r="BQ32" s="547">
        <v>1341</v>
      </c>
      <c r="BR32" s="308">
        <v>1312</v>
      </c>
      <c r="BS32" s="308"/>
      <c r="BT32" s="308"/>
      <c r="BU32" s="232">
        <f t="shared" si="21"/>
        <v>-416</v>
      </c>
      <c r="BV32" s="306">
        <f t="shared" si="21"/>
        <v>-574</v>
      </c>
      <c r="BW32" s="306">
        <f t="shared" si="21"/>
        <v>-1035</v>
      </c>
      <c r="BX32" s="306">
        <f t="shared" si="21"/>
        <v>74</v>
      </c>
      <c r="BY32" s="306">
        <f t="shared" si="21"/>
        <v>825</v>
      </c>
      <c r="BZ32" s="306">
        <f t="shared" si="21"/>
        <v>-735</v>
      </c>
      <c r="CA32" s="306">
        <f t="shared" si="21"/>
        <v>46</v>
      </c>
      <c r="CB32" s="306">
        <f t="shared" si="21"/>
        <v>-697</v>
      </c>
      <c r="CC32" s="306">
        <f t="shared" si="21"/>
        <v>-1357</v>
      </c>
      <c r="CD32" s="307">
        <f t="shared" si="21"/>
        <v>3261</v>
      </c>
      <c r="CE32" s="306">
        <f t="shared" si="21"/>
        <v>-985</v>
      </c>
      <c r="CF32" s="306">
        <f t="shared" si="21"/>
        <v>-70</v>
      </c>
      <c r="CG32" s="306">
        <f t="shared" si="21"/>
        <v>-141</v>
      </c>
      <c r="CH32" s="306">
        <f t="shared" si="21"/>
        <v>-186</v>
      </c>
      <c r="CI32" s="306">
        <f t="shared" si="21"/>
        <v>673</v>
      </c>
      <c r="CJ32" s="306">
        <f t="shared" si="21"/>
        <v>803</v>
      </c>
      <c r="CK32" s="306">
        <f t="shared" si="22"/>
        <v>-820</v>
      </c>
      <c r="CL32" s="308">
        <f t="shared" si="22"/>
        <v>329</v>
      </c>
      <c r="CM32" s="229">
        <f t="shared" si="22"/>
        <v>202</v>
      </c>
      <c r="CN32" s="308">
        <f t="shared" si="22"/>
        <v>244</v>
      </c>
      <c r="CO32" s="308">
        <f t="shared" si="22"/>
        <v>243</v>
      </c>
      <c r="CP32" s="308">
        <f t="shared" si="22"/>
        <v>-854</v>
      </c>
      <c r="CQ32" s="309">
        <f t="shared" si="22"/>
        <v>1497</v>
      </c>
      <c r="CR32" s="308">
        <f t="shared" si="22"/>
        <v>1255</v>
      </c>
      <c r="CS32" s="308">
        <f t="shared" si="22"/>
        <v>1732</v>
      </c>
      <c r="CT32" s="308">
        <f t="shared" si="22"/>
        <v>423</v>
      </c>
      <c r="CU32" s="308">
        <f t="shared" si="22"/>
        <v>1604</v>
      </c>
      <c r="CV32" s="308">
        <f t="shared" si="22"/>
        <v>-2702</v>
      </c>
      <c r="CW32" s="308">
        <f t="shared" si="22"/>
        <v>-5027</v>
      </c>
      <c r="CX32" s="308">
        <f t="shared" si="22"/>
        <v>-1721</v>
      </c>
      <c r="CY32" s="308">
        <f t="shared" si="23"/>
        <v>-1300</v>
      </c>
      <c r="CZ32" s="308">
        <f t="shared" si="23"/>
        <v>-719</v>
      </c>
      <c r="DA32" s="308">
        <f t="shared" si="23"/>
        <v>-537</v>
      </c>
      <c r="DB32" s="307">
        <f t="shared" si="23"/>
        <v>-2729</v>
      </c>
    </row>
    <row r="33" spans="1:106" x14ac:dyDescent="0.25">
      <c r="A33" s="296"/>
      <c r="B33" s="968" t="str">
        <f>$B$12</f>
        <v>Small C&amp;I [3]</v>
      </c>
      <c r="C33" s="994">
        <v>883</v>
      </c>
      <c r="D33" s="988">
        <v>1065</v>
      </c>
      <c r="E33" s="988">
        <v>1164</v>
      </c>
      <c r="F33" s="988">
        <v>1123</v>
      </c>
      <c r="G33" s="988">
        <v>895</v>
      </c>
      <c r="H33" s="988">
        <v>962</v>
      </c>
      <c r="I33" s="988">
        <v>720</v>
      </c>
      <c r="J33" s="988">
        <v>625</v>
      </c>
      <c r="K33" s="988">
        <v>649</v>
      </c>
      <c r="L33" s="995">
        <v>482</v>
      </c>
      <c r="M33" s="234">
        <v>734</v>
      </c>
      <c r="N33" s="995">
        <v>951</v>
      </c>
      <c r="O33" s="988">
        <v>892</v>
      </c>
      <c r="P33" s="988">
        <v>1599</v>
      </c>
      <c r="Q33" s="988">
        <v>1524</v>
      </c>
      <c r="R33" s="988">
        <v>1080</v>
      </c>
      <c r="S33" s="988">
        <v>1078</v>
      </c>
      <c r="T33" s="988">
        <v>766</v>
      </c>
      <c r="U33" s="988">
        <v>588</v>
      </c>
      <c r="V33" s="988">
        <v>626</v>
      </c>
      <c r="W33" s="969">
        <v>632</v>
      </c>
      <c r="X33" s="970">
        <v>680</v>
      </c>
      <c r="Y33" s="596">
        <v>781</v>
      </c>
      <c r="Z33" s="969">
        <v>648</v>
      </c>
      <c r="AA33" s="969">
        <v>814</v>
      </c>
      <c r="AB33" s="969">
        <v>942</v>
      </c>
      <c r="AC33" s="969">
        <v>952</v>
      </c>
      <c r="AD33" s="969">
        <v>862</v>
      </c>
      <c r="AE33" s="969">
        <v>904</v>
      </c>
      <c r="AF33" s="969">
        <v>616</v>
      </c>
      <c r="AG33" s="969">
        <v>826</v>
      </c>
      <c r="AH33" s="969">
        <v>632</v>
      </c>
      <c r="AI33" s="969">
        <v>590</v>
      </c>
      <c r="AJ33" s="547">
        <v>626</v>
      </c>
      <c r="AK33" s="546">
        <v>611</v>
      </c>
      <c r="AL33" s="547">
        <v>677</v>
      </c>
      <c r="AM33" s="547">
        <v>1016</v>
      </c>
      <c r="AN33" s="547">
        <v>962</v>
      </c>
      <c r="AO33" s="547">
        <v>2643</v>
      </c>
      <c r="AP33" s="547">
        <v>590</v>
      </c>
      <c r="AQ33" s="547">
        <v>410</v>
      </c>
      <c r="AR33" s="547">
        <v>468</v>
      </c>
      <c r="AS33" s="547">
        <v>432</v>
      </c>
      <c r="AT33" s="547">
        <v>468</v>
      </c>
      <c r="AU33" s="547">
        <v>360</v>
      </c>
      <c r="AV33" s="547">
        <v>408</v>
      </c>
      <c r="AW33" s="546">
        <v>456</v>
      </c>
      <c r="AX33" s="547">
        <v>517</v>
      </c>
      <c r="AY33" s="547">
        <v>553</v>
      </c>
      <c r="AZ33" s="547">
        <v>641</v>
      </c>
      <c r="BA33" s="547">
        <v>704</v>
      </c>
      <c r="BB33" s="547">
        <v>542</v>
      </c>
      <c r="BC33" s="547">
        <v>461</v>
      </c>
      <c r="BD33" s="547">
        <v>429</v>
      </c>
      <c r="BE33" s="547">
        <v>450</v>
      </c>
      <c r="BF33" s="547">
        <v>388</v>
      </c>
      <c r="BG33" s="547">
        <v>374</v>
      </c>
      <c r="BH33" s="547">
        <v>465</v>
      </c>
      <c r="BI33" s="546">
        <v>697</v>
      </c>
      <c r="BJ33" s="280">
        <v>664</v>
      </c>
      <c r="BK33" s="280">
        <v>687</v>
      </c>
      <c r="BL33" s="280">
        <v>638</v>
      </c>
      <c r="BM33" s="280">
        <v>689</v>
      </c>
      <c r="BN33" s="280">
        <v>583</v>
      </c>
      <c r="BO33" s="547">
        <v>414</v>
      </c>
      <c r="BP33" s="547">
        <v>434</v>
      </c>
      <c r="BQ33" s="547">
        <v>447</v>
      </c>
      <c r="BR33" s="308">
        <v>401</v>
      </c>
      <c r="BS33" s="308"/>
      <c r="BT33" s="308"/>
      <c r="BU33" s="232">
        <f t="shared" si="21"/>
        <v>9</v>
      </c>
      <c r="BV33" s="306">
        <f t="shared" si="21"/>
        <v>534</v>
      </c>
      <c r="BW33" s="306">
        <f t="shared" si="21"/>
        <v>360</v>
      </c>
      <c r="BX33" s="306">
        <f t="shared" si="21"/>
        <v>-43</v>
      </c>
      <c r="BY33" s="306">
        <f t="shared" si="21"/>
        <v>183</v>
      </c>
      <c r="BZ33" s="306">
        <f t="shared" si="21"/>
        <v>-196</v>
      </c>
      <c r="CA33" s="306">
        <f t="shared" si="21"/>
        <v>-132</v>
      </c>
      <c r="CB33" s="306">
        <f t="shared" si="21"/>
        <v>1</v>
      </c>
      <c r="CC33" s="306">
        <f t="shared" si="21"/>
        <v>-17</v>
      </c>
      <c r="CD33" s="307">
        <f t="shared" si="21"/>
        <v>198</v>
      </c>
      <c r="CE33" s="306">
        <f t="shared" si="21"/>
        <v>47</v>
      </c>
      <c r="CF33" s="306">
        <f t="shared" si="21"/>
        <v>-303</v>
      </c>
      <c r="CG33" s="306">
        <f t="shared" si="21"/>
        <v>-78</v>
      </c>
      <c r="CH33" s="306">
        <f t="shared" si="21"/>
        <v>-657</v>
      </c>
      <c r="CI33" s="306">
        <f t="shared" si="21"/>
        <v>-572</v>
      </c>
      <c r="CJ33" s="306">
        <f t="shared" si="21"/>
        <v>-218</v>
      </c>
      <c r="CK33" s="306">
        <f t="shared" si="22"/>
        <v>-174</v>
      </c>
      <c r="CL33" s="308">
        <f t="shared" si="22"/>
        <v>-150</v>
      </c>
      <c r="CM33" s="229">
        <f t="shared" si="22"/>
        <v>238</v>
      </c>
      <c r="CN33" s="308">
        <f t="shared" si="22"/>
        <v>6</v>
      </c>
      <c r="CO33" s="308">
        <f t="shared" si="22"/>
        <v>-42</v>
      </c>
      <c r="CP33" s="308">
        <f t="shared" si="22"/>
        <v>-54</v>
      </c>
      <c r="CQ33" s="309">
        <f t="shared" si="22"/>
        <v>-170</v>
      </c>
      <c r="CR33" s="308">
        <f t="shared" si="22"/>
        <v>29</v>
      </c>
      <c r="CS33" s="308">
        <f t="shared" si="22"/>
        <v>202</v>
      </c>
      <c r="CT33" s="308">
        <f t="shared" si="22"/>
        <v>20</v>
      </c>
      <c r="CU33" s="308">
        <f t="shared" si="22"/>
        <v>1691</v>
      </c>
      <c r="CV33" s="308">
        <f t="shared" si="22"/>
        <v>-272</v>
      </c>
      <c r="CW33" s="308">
        <f t="shared" si="22"/>
        <v>-494</v>
      </c>
      <c r="CX33" s="308">
        <f t="shared" si="22"/>
        <v>-148</v>
      </c>
      <c r="CY33" s="308">
        <f t="shared" si="23"/>
        <v>-394</v>
      </c>
      <c r="CZ33" s="308">
        <f t="shared" si="23"/>
        <v>-164</v>
      </c>
      <c r="DA33" s="308">
        <f t="shared" si="23"/>
        <v>-230</v>
      </c>
      <c r="DB33" s="307">
        <f t="shared" si="23"/>
        <v>-218</v>
      </c>
    </row>
    <row r="34" spans="1:106" x14ac:dyDescent="0.25">
      <c r="A34" s="296"/>
      <c r="B34" s="968" t="str">
        <f>$B$13</f>
        <v>Medium C&amp;I [4]</v>
      </c>
      <c r="C34" s="994">
        <v>137</v>
      </c>
      <c r="D34" s="988">
        <v>173</v>
      </c>
      <c r="E34" s="988">
        <v>256</v>
      </c>
      <c r="F34" s="988">
        <v>217</v>
      </c>
      <c r="G34" s="988">
        <v>201</v>
      </c>
      <c r="H34" s="988">
        <v>183</v>
      </c>
      <c r="I34" s="988">
        <v>159</v>
      </c>
      <c r="J34" s="988">
        <v>138</v>
      </c>
      <c r="K34" s="988">
        <v>158</v>
      </c>
      <c r="L34" s="995">
        <v>86</v>
      </c>
      <c r="M34" s="234">
        <v>156</v>
      </c>
      <c r="N34" s="995">
        <v>189</v>
      </c>
      <c r="O34" s="988">
        <v>175</v>
      </c>
      <c r="P34" s="988">
        <v>390</v>
      </c>
      <c r="Q34" s="988">
        <v>368</v>
      </c>
      <c r="R34" s="988">
        <v>332</v>
      </c>
      <c r="S34" s="988">
        <v>283</v>
      </c>
      <c r="T34" s="988">
        <v>196</v>
      </c>
      <c r="U34" s="988">
        <v>153</v>
      </c>
      <c r="V34" s="988">
        <v>170</v>
      </c>
      <c r="W34" s="969">
        <v>142</v>
      </c>
      <c r="X34" s="970">
        <v>166</v>
      </c>
      <c r="Y34" s="596">
        <v>200</v>
      </c>
      <c r="Z34" s="969">
        <v>191</v>
      </c>
      <c r="AA34" s="969">
        <v>211</v>
      </c>
      <c r="AB34" s="969">
        <v>201</v>
      </c>
      <c r="AC34" s="969">
        <v>192</v>
      </c>
      <c r="AD34" s="969">
        <v>220</v>
      </c>
      <c r="AE34" s="969">
        <v>208</v>
      </c>
      <c r="AF34" s="969">
        <v>154</v>
      </c>
      <c r="AG34" s="969">
        <v>168</v>
      </c>
      <c r="AH34" s="969">
        <v>136</v>
      </c>
      <c r="AI34" s="969">
        <v>133</v>
      </c>
      <c r="AJ34" s="547">
        <v>107</v>
      </c>
      <c r="AK34" s="546">
        <v>115</v>
      </c>
      <c r="AL34" s="547">
        <v>119</v>
      </c>
      <c r="AM34" s="547">
        <v>171</v>
      </c>
      <c r="AN34" s="547">
        <v>182</v>
      </c>
      <c r="AO34" s="547">
        <v>564</v>
      </c>
      <c r="AP34" s="547">
        <v>163</v>
      </c>
      <c r="AQ34" s="547">
        <v>79</v>
      </c>
      <c r="AR34" s="547">
        <v>65</v>
      </c>
      <c r="AS34" s="547">
        <v>73</v>
      </c>
      <c r="AT34" s="547">
        <v>66</v>
      </c>
      <c r="AU34" s="547">
        <v>54</v>
      </c>
      <c r="AV34" s="547">
        <v>67</v>
      </c>
      <c r="AW34" s="546">
        <v>72</v>
      </c>
      <c r="AX34" s="547">
        <v>115</v>
      </c>
      <c r="AY34" s="547">
        <v>94</v>
      </c>
      <c r="AZ34" s="547">
        <v>119</v>
      </c>
      <c r="BA34" s="547">
        <v>135</v>
      </c>
      <c r="BB34" s="547">
        <v>100</v>
      </c>
      <c r="BC34" s="547">
        <v>68</v>
      </c>
      <c r="BD34" s="547">
        <v>55</v>
      </c>
      <c r="BE34" s="547">
        <v>85</v>
      </c>
      <c r="BF34" s="547">
        <v>54</v>
      </c>
      <c r="BG34" s="547">
        <v>65</v>
      </c>
      <c r="BH34" s="547">
        <v>70</v>
      </c>
      <c r="BI34" s="546">
        <v>171</v>
      </c>
      <c r="BJ34" s="280">
        <v>129</v>
      </c>
      <c r="BK34" s="280">
        <v>122</v>
      </c>
      <c r="BL34" s="280">
        <v>140</v>
      </c>
      <c r="BM34" s="280">
        <v>135</v>
      </c>
      <c r="BN34" s="280">
        <v>123</v>
      </c>
      <c r="BO34" s="547">
        <v>76</v>
      </c>
      <c r="BP34" s="547">
        <v>82</v>
      </c>
      <c r="BQ34" s="547">
        <v>92</v>
      </c>
      <c r="BR34" s="308">
        <v>57</v>
      </c>
      <c r="BS34" s="308"/>
      <c r="BT34" s="308"/>
      <c r="BU34" s="232">
        <f t="shared" si="21"/>
        <v>38</v>
      </c>
      <c r="BV34" s="306">
        <f t="shared" si="21"/>
        <v>217</v>
      </c>
      <c r="BW34" s="306">
        <f t="shared" si="21"/>
        <v>112</v>
      </c>
      <c r="BX34" s="306">
        <f t="shared" si="21"/>
        <v>115</v>
      </c>
      <c r="BY34" s="306">
        <f t="shared" si="21"/>
        <v>82</v>
      </c>
      <c r="BZ34" s="306">
        <f t="shared" si="21"/>
        <v>13</v>
      </c>
      <c r="CA34" s="306">
        <f t="shared" si="21"/>
        <v>-6</v>
      </c>
      <c r="CB34" s="306">
        <f t="shared" si="21"/>
        <v>32</v>
      </c>
      <c r="CC34" s="306">
        <f t="shared" si="21"/>
        <v>-16</v>
      </c>
      <c r="CD34" s="307">
        <f t="shared" si="21"/>
        <v>80</v>
      </c>
      <c r="CE34" s="306">
        <f t="shared" si="21"/>
        <v>44</v>
      </c>
      <c r="CF34" s="306">
        <f t="shared" si="21"/>
        <v>2</v>
      </c>
      <c r="CG34" s="306">
        <f t="shared" si="21"/>
        <v>36</v>
      </c>
      <c r="CH34" s="306">
        <f t="shared" si="21"/>
        <v>-189</v>
      </c>
      <c r="CI34" s="306">
        <f t="shared" si="21"/>
        <v>-176</v>
      </c>
      <c r="CJ34" s="306">
        <f t="shared" si="21"/>
        <v>-112</v>
      </c>
      <c r="CK34" s="306">
        <f t="shared" si="22"/>
        <v>-75</v>
      </c>
      <c r="CL34" s="308">
        <f t="shared" si="22"/>
        <v>-42</v>
      </c>
      <c r="CM34" s="229">
        <f t="shared" si="22"/>
        <v>15</v>
      </c>
      <c r="CN34" s="308">
        <f t="shared" si="22"/>
        <v>-34</v>
      </c>
      <c r="CO34" s="308">
        <f t="shared" si="22"/>
        <v>-9</v>
      </c>
      <c r="CP34" s="308">
        <f t="shared" si="22"/>
        <v>-59</v>
      </c>
      <c r="CQ34" s="309">
        <f t="shared" si="22"/>
        <v>-85</v>
      </c>
      <c r="CR34" s="308">
        <f t="shared" si="22"/>
        <v>-72</v>
      </c>
      <c r="CS34" s="308">
        <f t="shared" si="22"/>
        <v>-40</v>
      </c>
      <c r="CT34" s="308">
        <f t="shared" si="22"/>
        <v>-19</v>
      </c>
      <c r="CU34" s="308">
        <f t="shared" si="22"/>
        <v>372</v>
      </c>
      <c r="CV34" s="308">
        <f t="shared" si="22"/>
        <v>-57</v>
      </c>
      <c r="CW34" s="308">
        <f t="shared" si="22"/>
        <v>-129</v>
      </c>
      <c r="CX34" s="308">
        <f t="shared" si="22"/>
        <v>-89</v>
      </c>
      <c r="CY34" s="308">
        <f t="shared" si="23"/>
        <v>-95</v>
      </c>
      <c r="CZ34" s="308">
        <f t="shared" si="23"/>
        <v>-70</v>
      </c>
      <c r="DA34" s="308">
        <f t="shared" si="23"/>
        <v>-79</v>
      </c>
      <c r="DB34" s="307">
        <f t="shared" si="23"/>
        <v>-40</v>
      </c>
    </row>
    <row r="35" spans="1:106" x14ac:dyDescent="0.25">
      <c r="A35" s="296"/>
      <c r="B35" s="968" t="str">
        <f>$B$14</f>
        <v>Large C&amp;I [5]</v>
      </c>
      <c r="C35" s="989">
        <v>14</v>
      </c>
      <c r="D35" s="990">
        <v>22</v>
      </c>
      <c r="E35" s="990">
        <v>25</v>
      </c>
      <c r="F35" s="990">
        <v>19</v>
      </c>
      <c r="G35" s="990">
        <v>12</v>
      </c>
      <c r="H35" s="990">
        <v>29</v>
      </c>
      <c r="I35" s="990">
        <v>22</v>
      </c>
      <c r="J35" s="990">
        <v>13</v>
      </c>
      <c r="K35" s="990">
        <v>23</v>
      </c>
      <c r="L35" s="991">
        <v>8</v>
      </c>
      <c r="M35" s="992">
        <v>12</v>
      </c>
      <c r="N35" s="991">
        <v>20</v>
      </c>
      <c r="O35" s="993">
        <v>27</v>
      </c>
      <c r="P35" s="993">
        <v>43</v>
      </c>
      <c r="Q35" s="990">
        <v>40</v>
      </c>
      <c r="R35" s="990">
        <v>41</v>
      </c>
      <c r="S35" s="993">
        <v>40</v>
      </c>
      <c r="T35" s="993">
        <v>30</v>
      </c>
      <c r="U35" s="993">
        <v>20</v>
      </c>
      <c r="V35" s="993">
        <v>14</v>
      </c>
      <c r="W35" s="975">
        <v>21</v>
      </c>
      <c r="X35" s="976">
        <v>22</v>
      </c>
      <c r="Y35" s="974">
        <v>42</v>
      </c>
      <c r="Z35" s="975">
        <v>31</v>
      </c>
      <c r="AA35" s="975">
        <v>27</v>
      </c>
      <c r="AB35" s="975">
        <v>36</v>
      </c>
      <c r="AC35" s="975">
        <v>31</v>
      </c>
      <c r="AD35" s="975">
        <v>29</v>
      </c>
      <c r="AE35" s="975">
        <v>39</v>
      </c>
      <c r="AF35" s="975">
        <v>31</v>
      </c>
      <c r="AG35" s="975">
        <v>25</v>
      </c>
      <c r="AH35" s="975">
        <v>25</v>
      </c>
      <c r="AI35" s="975">
        <v>13</v>
      </c>
      <c r="AJ35" s="549">
        <v>18</v>
      </c>
      <c r="AK35" s="548">
        <v>25</v>
      </c>
      <c r="AL35" s="549">
        <v>17</v>
      </c>
      <c r="AM35" s="549">
        <v>18</v>
      </c>
      <c r="AN35" s="549">
        <v>22</v>
      </c>
      <c r="AO35" s="549">
        <v>82</v>
      </c>
      <c r="AP35" s="549">
        <v>31</v>
      </c>
      <c r="AQ35" s="549">
        <v>12</v>
      </c>
      <c r="AR35" s="549">
        <v>19</v>
      </c>
      <c r="AS35" s="549">
        <v>22</v>
      </c>
      <c r="AT35" s="549">
        <v>20</v>
      </c>
      <c r="AU35" s="549">
        <v>6</v>
      </c>
      <c r="AV35" s="549">
        <v>5</v>
      </c>
      <c r="AW35" s="548">
        <v>10</v>
      </c>
      <c r="AX35" s="549">
        <v>11</v>
      </c>
      <c r="AY35" s="549">
        <v>9</v>
      </c>
      <c r="AZ35" s="549">
        <v>24</v>
      </c>
      <c r="BA35" s="549">
        <v>16</v>
      </c>
      <c r="BB35" s="549">
        <v>12</v>
      </c>
      <c r="BC35" s="549">
        <v>6</v>
      </c>
      <c r="BD35" s="549">
        <v>11</v>
      </c>
      <c r="BE35" s="549">
        <v>20</v>
      </c>
      <c r="BF35" s="549">
        <v>8</v>
      </c>
      <c r="BG35" s="549">
        <v>4</v>
      </c>
      <c r="BH35" s="549">
        <v>16</v>
      </c>
      <c r="BI35" s="548">
        <v>18</v>
      </c>
      <c r="BJ35" s="280">
        <v>8</v>
      </c>
      <c r="BK35" s="552">
        <v>13</v>
      </c>
      <c r="BL35" s="280">
        <v>14</v>
      </c>
      <c r="BM35" s="280">
        <v>16</v>
      </c>
      <c r="BN35" s="280">
        <v>12</v>
      </c>
      <c r="BO35" s="549">
        <v>9</v>
      </c>
      <c r="BP35" s="549">
        <v>10</v>
      </c>
      <c r="BQ35" s="549">
        <v>16</v>
      </c>
      <c r="BR35" s="316">
        <v>5</v>
      </c>
      <c r="BS35" s="316"/>
      <c r="BT35" s="316"/>
      <c r="BU35" s="313">
        <f t="shared" si="21"/>
        <v>13</v>
      </c>
      <c r="BV35" s="314">
        <f t="shared" si="21"/>
        <v>21</v>
      </c>
      <c r="BW35" s="314">
        <f t="shared" si="21"/>
        <v>15</v>
      </c>
      <c r="BX35" s="314">
        <f t="shared" si="21"/>
        <v>22</v>
      </c>
      <c r="BY35" s="314">
        <f t="shared" si="21"/>
        <v>28</v>
      </c>
      <c r="BZ35" s="314">
        <f t="shared" si="21"/>
        <v>1</v>
      </c>
      <c r="CA35" s="314">
        <f t="shared" si="21"/>
        <v>-2</v>
      </c>
      <c r="CB35" s="314">
        <f t="shared" si="21"/>
        <v>1</v>
      </c>
      <c r="CC35" s="314">
        <f t="shared" si="21"/>
        <v>-2</v>
      </c>
      <c r="CD35" s="315">
        <f t="shared" si="21"/>
        <v>14</v>
      </c>
      <c r="CE35" s="314">
        <f t="shared" si="21"/>
        <v>30</v>
      </c>
      <c r="CF35" s="314">
        <f t="shared" si="21"/>
        <v>11</v>
      </c>
      <c r="CG35" s="314">
        <f t="shared" si="21"/>
        <v>0</v>
      </c>
      <c r="CH35" s="314">
        <f t="shared" si="21"/>
        <v>-7</v>
      </c>
      <c r="CI35" s="314">
        <f t="shared" si="21"/>
        <v>-9</v>
      </c>
      <c r="CJ35" s="314">
        <f t="shared" si="21"/>
        <v>-12</v>
      </c>
      <c r="CK35" s="314">
        <f t="shared" si="22"/>
        <v>-1</v>
      </c>
      <c r="CL35" s="316">
        <f t="shared" si="22"/>
        <v>1</v>
      </c>
      <c r="CM35" s="312">
        <f t="shared" si="22"/>
        <v>5</v>
      </c>
      <c r="CN35" s="316">
        <f t="shared" si="22"/>
        <v>11</v>
      </c>
      <c r="CO35" s="316">
        <f t="shared" si="22"/>
        <v>-8</v>
      </c>
      <c r="CP35" s="316">
        <f t="shared" si="22"/>
        <v>-4</v>
      </c>
      <c r="CQ35" s="317">
        <f t="shared" si="22"/>
        <v>-17</v>
      </c>
      <c r="CR35" s="316">
        <f t="shared" si="22"/>
        <v>-14</v>
      </c>
      <c r="CS35" s="316">
        <f t="shared" si="22"/>
        <v>-9</v>
      </c>
      <c r="CT35" s="316">
        <f t="shared" si="22"/>
        <v>-14</v>
      </c>
      <c r="CU35" s="316">
        <f t="shared" si="22"/>
        <v>51</v>
      </c>
      <c r="CV35" s="316">
        <f t="shared" si="22"/>
        <v>2</v>
      </c>
      <c r="CW35" s="316">
        <f t="shared" si="22"/>
        <v>-27</v>
      </c>
      <c r="CX35" s="316">
        <f t="shared" si="22"/>
        <v>-12</v>
      </c>
      <c r="CY35" s="316">
        <f t="shared" si="23"/>
        <v>-3</v>
      </c>
      <c r="CZ35" s="316">
        <f t="shared" si="23"/>
        <v>-5</v>
      </c>
      <c r="DA35" s="316">
        <f t="shared" si="23"/>
        <v>-7</v>
      </c>
      <c r="DB35" s="315">
        <f t="shared" si="23"/>
        <v>-13</v>
      </c>
    </row>
    <row r="36" spans="1:106" x14ac:dyDescent="0.25">
      <c r="A36" s="296"/>
      <c r="B36" s="968" t="str">
        <f>$B$15</f>
        <v>Total</v>
      </c>
      <c r="C36" s="994">
        <f>SUM(C31:C35)</f>
        <v>18801</v>
      </c>
      <c r="D36" s="988">
        <f>SUM(D31:D35)</f>
        <v>22698</v>
      </c>
      <c r="E36" s="988">
        <f t="shared" ref="E36:N36" si="24">SUM(E31:E35)</f>
        <v>24582</v>
      </c>
      <c r="F36" s="988">
        <f t="shared" si="24"/>
        <v>19220</v>
      </c>
      <c r="G36" s="988">
        <f t="shared" si="24"/>
        <v>19183</v>
      </c>
      <c r="H36" s="988">
        <f t="shared" si="24"/>
        <v>17415</v>
      </c>
      <c r="I36" s="988">
        <f t="shared" si="24"/>
        <v>13493</v>
      </c>
      <c r="J36" s="988">
        <f t="shared" si="24"/>
        <v>13218</v>
      </c>
      <c r="K36" s="988">
        <f t="shared" si="24"/>
        <v>14555</v>
      </c>
      <c r="L36" s="995">
        <f t="shared" si="24"/>
        <v>10719</v>
      </c>
      <c r="M36" s="234">
        <f t="shared" si="24"/>
        <v>17160</v>
      </c>
      <c r="N36" s="995">
        <f t="shared" si="24"/>
        <v>17700</v>
      </c>
      <c r="O36" s="988">
        <f>SUM(O31:O35)</f>
        <v>18049</v>
      </c>
      <c r="P36" s="988">
        <f t="shared" ref="P36:CC36" si="25">SUM(P31:P35)</f>
        <v>22863</v>
      </c>
      <c r="Q36" s="988">
        <f t="shared" si="25"/>
        <v>18715</v>
      </c>
      <c r="R36" s="988">
        <f t="shared" si="25"/>
        <v>15664</v>
      </c>
      <c r="S36" s="988">
        <f t="shared" si="25"/>
        <v>20213</v>
      </c>
      <c r="T36" s="988">
        <f t="shared" si="25"/>
        <v>11933</v>
      </c>
      <c r="U36" s="988">
        <f t="shared" si="25"/>
        <v>10155</v>
      </c>
      <c r="V36" s="988">
        <f t="shared" si="25"/>
        <v>10597</v>
      </c>
      <c r="W36" s="988">
        <f t="shared" si="25"/>
        <v>10040</v>
      </c>
      <c r="X36" s="996">
        <f t="shared" si="25"/>
        <v>15215</v>
      </c>
      <c r="Y36" s="988">
        <f t="shared" si="25"/>
        <v>11393</v>
      </c>
      <c r="Z36" s="969">
        <f t="shared" si="25"/>
        <v>11417</v>
      </c>
      <c r="AA36" s="988">
        <f t="shared" si="25"/>
        <v>14905</v>
      </c>
      <c r="AB36" s="988">
        <f t="shared" si="25"/>
        <v>17237</v>
      </c>
      <c r="AC36" s="988">
        <f t="shared" si="25"/>
        <v>16748</v>
      </c>
      <c r="AD36" s="988">
        <f t="shared" si="25"/>
        <v>14978</v>
      </c>
      <c r="AE36" s="988">
        <f t="shared" si="25"/>
        <v>17142</v>
      </c>
      <c r="AF36" s="988">
        <f t="shared" si="25"/>
        <v>11365</v>
      </c>
      <c r="AG36" s="988">
        <v>11569</v>
      </c>
      <c r="AH36" s="988">
        <f t="shared" ref="AH36" si="26">SUM(AH31:AH35)</f>
        <v>9855</v>
      </c>
      <c r="AI36" s="988">
        <f>SUM(AI31:AI35)</f>
        <v>9435</v>
      </c>
      <c r="AJ36" s="995">
        <v>13107</v>
      </c>
      <c r="AK36" s="997">
        <f t="shared" ref="AK36:AL36" si="27">SUM(AK31:AK35)</f>
        <v>12763</v>
      </c>
      <c r="AL36" s="995">
        <f t="shared" si="27"/>
        <v>13337</v>
      </c>
      <c r="AM36" s="995">
        <f>SUM(AM31:AM35)</f>
        <v>18043</v>
      </c>
      <c r="AN36" s="995">
        <f>SUM(AN31:AN35)</f>
        <v>18816</v>
      </c>
      <c r="AO36" s="995">
        <v>22788</v>
      </c>
      <c r="AP36" s="995">
        <v>12586</v>
      </c>
      <c r="AQ36" s="995">
        <f>SUM(AQ31:AQ35)</f>
        <v>7485</v>
      </c>
      <c r="AR36" s="995">
        <f>SUM(AR31:AR35)</f>
        <v>8227</v>
      </c>
      <c r="AS36" s="995">
        <v>8121</v>
      </c>
      <c r="AT36" s="995">
        <v>8460</v>
      </c>
      <c r="AU36" s="995">
        <v>7426</v>
      </c>
      <c r="AV36" s="995">
        <v>8555</v>
      </c>
      <c r="AW36" s="997">
        <v>9608</v>
      </c>
      <c r="AX36" s="995">
        <v>12304</v>
      </c>
      <c r="AY36" s="995">
        <v>12835</v>
      </c>
      <c r="AZ36" s="995">
        <v>13878</v>
      </c>
      <c r="BA36" s="995">
        <v>12831</v>
      </c>
      <c r="BB36" s="995">
        <v>9131</v>
      </c>
      <c r="BC36" s="995">
        <v>8508</v>
      </c>
      <c r="BD36" s="995">
        <v>6518</v>
      </c>
      <c r="BE36" s="995">
        <v>7523</v>
      </c>
      <c r="BF36" s="995">
        <v>6683</v>
      </c>
      <c r="BG36" s="995">
        <v>7053</v>
      </c>
      <c r="BH36" s="995">
        <v>8547</v>
      </c>
      <c r="BI36" s="997">
        <v>11794</v>
      </c>
      <c r="BJ36" s="280">
        <v>10365</v>
      </c>
      <c r="BK36" s="280">
        <v>12960</v>
      </c>
      <c r="BL36" s="280">
        <v>12606</v>
      </c>
      <c r="BM36" s="280">
        <v>11557</v>
      </c>
      <c r="BN36" s="280">
        <v>11185</v>
      </c>
      <c r="BO36" s="995">
        <v>9256</v>
      </c>
      <c r="BP36" s="995">
        <v>7505</v>
      </c>
      <c r="BQ36" s="995">
        <v>7664</v>
      </c>
      <c r="BR36" s="311">
        <v>7071</v>
      </c>
      <c r="BS36" s="311"/>
      <c r="BT36" s="311"/>
      <c r="BU36" s="233">
        <f t="shared" si="25"/>
        <v>-752</v>
      </c>
      <c r="BV36" s="330">
        <f t="shared" si="25"/>
        <v>165</v>
      </c>
      <c r="BW36" s="330">
        <f t="shared" si="25"/>
        <v>-5867</v>
      </c>
      <c r="BX36" s="330">
        <f t="shared" si="25"/>
        <v>-3556</v>
      </c>
      <c r="BY36" s="330">
        <f t="shared" si="25"/>
        <v>1030</v>
      </c>
      <c r="BZ36" s="330">
        <f t="shared" si="25"/>
        <v>-5482</v>
      </c>
      <c r="CA36" s="330">
        <f t="shared" si="25"/>
        <v>-3338</v>
      </c>
      <c r="CB36" s="330">
        <f t="shared" si="25"/>
        <v>-2621</v>
      </c>
      <c r="CC36" s="330">
        <f t="shared" si="25"/>
        <v>-4515</v>
      </c>
      <c r="CD36" s="331">
        <f t="shared" ref="CD36:DB36" si="28">SUM(CD31:CD35)</f>
        <v>4496</v>
      </c>
      <c r="CE36" s="330">
        <f t="shared" si="28"/>
        <v>-5767</v>
      </c>
      <c r="CF36" s="330">
        <f t="shared" si="28"/>
        <v>-6283</v>
      </c>
      <c r="CG36" s="330">
        <f t="shared" si="28"/>
        <v>-3144</v>
      </c>
      <c r="CH36" s="330">
        <f t="shared" si="28"/>
        <v>-5626</v>
      </c>
      <c r="CI36" s="330">
        <f t="shared" si="28"/>
        <v>-1967</v>
      </c>
      <c r="CJ36" s="330">
        <f t="shared" si="28"/>
        <v>-686</v>
      </c>
      <c r="CK36" s="330">
        <f t="shared" si="28"/>
        <v>-3071</v>
      </c>
      <c r="CL36" s="311">
        <f t="shared" si="28"/>
        <v>-568</v>
      </c>
      <c r="CM36" s="230">
        <f t="shared" si="28"/>
        <v>1414</v>
      </c>
      <c r="CN36" s="311">
        <f t="shared" si="28"/>
        <v>-742</v>
      </c>
      <c r="CO36" s="311">
        <f t="shared" si="28"/>
        <v>-605</v>
      </c>
      <c r="CP36" s="311">
        <f t="shared" si="28"/>
        <v>-2108</v>
      </c>
      <c r="CQ36" s="310">
        <f t="shared" si="28"/>
        <v>1370</v>
      </c>
      <c r="CR36" s="311">
        <f t="shared" si="28"/>
        <v>1920</v>
      </c>
      <c r="CS36" s="311">
        <f t="shared" si="28"/>
        <v>3138</v>
      </c>
      <c r="CT36" s="311">
        <f t="shared" si="28"/>
        <v>1579</v>
      </c>
      <c r="CU36" s="311">
        <f t="shared" si="28"/>
        <v>6040</v>
      </c>
      <c r="CV36" s="311">
        <f t="shared" si="28"/>
        <v>-2392</v>
      </c>
      <c r="CW36" s="311">
        <f t="shared" si="28"/>
        <v>-9657</v>
      </c>
      <c r="CX36" s="311">
        <f t="shared" si="28"/>
        <v>-3138</v>
      </c>
      <c r="CY36" s="311">
        <f t="shared" si="28"/>
        <v>-3448</v>
      </c>
      <c r="CZ36" s="311">
        <f t="shared" si="28"/>
        <v>-1395</v>
      </c>
      <c r="DA36" s="311">
        <f t="shared" si="28"/>
        <v>-2009</v>
      </c>
      <c r="DB36" s="331">
        <f t="shared" si="28"/>
        <v>-4552</v>
      </c>
    </row>
    <row r="37" spans="1:106" x14ac:dyDescent="0.25">
      <c r="A37" s="296">
        <f>+A30+1</f>
        <v>5</v>
      </c>
      <c r="B37" s="998" t="s">
        <v>23</v>
      </c>
      <c r="C37" s="994"/>
      <c r="D37" s="988"/>
      <c r="E37" s="988"/>
      <c r="F37" s="988"/>
      <c r="G37" s="988"/>
      <c r="H37" s="988"/>
      <c r="I37" s="988"/>
      <c r="J37" s="988"/>
      <c r="K37" s="988"/>
      <c r="L37" s="995"/>
      <c r="M37" s="234"/>
      <c r="N37" s="995"/>
      <c r="O37" s="988"/>
      <c r="P37" s="988"/>
      <c r="Q37" s="988"/>
      <c r="R37" s="988"/>
      <c r="S37" s="988"/>
      <c r="T37" s="988"/>
      <c r="U37" s="988"/>
      <c r="V37" s="988"/>
      <c r="W37" s="988"/>
      <c r="X37" s="996"/>
      <c r="Y37" s="234"/>
      <c r="Z37" s="988"/>
      <c r="AA37" s="988"/>
      <c r="AB37" s="988"/>
      <c r="AC37" s="988"/>
      <c r="AD37" s="988"/>
      <c r="AE37" s="988"/>
      <c r="AF37" s="988"/>
      <c r="AG37" s="988"/>
      <c r="AH37" s="988"/>
      <c r="AI37" s="988"/>
      <c r="AJ37" s="995"/>
      <c r="AK37" s="997"/>
      <c r="AL37" s="995"/>
      <c r="AM37" s="995"/>
      <c r="AN37" s="995"/>
      <c r="AO37" s="995"/>
      <c r="AP37" s="995"/>
      <c r="AQ37" s="995"/>
      <c r="AR37" s="995"/>
      <c r="AS37" s="995"/>
      <c r="AT37" s="995"/>
      <c r="AU37" s="995"/>
      <c r="AV37" s="995"/>
      <c r="AW37" s="997"/>
      <c r="AX37" s="995"/>
      <c r="AY37" s="995"/>
      <c r="AZ37" s="995"/>
      <c r="BA37" s="995"/>
      <c r="BB37" s="995"/>
      <c r="BC37" s="995"/>
      <c r="BD37" s="995"/>
      <c r="BE37" s="995"/>
      <c r="BF37" s="995"/>
      <c r="BG37" s="995"/>
      <c r="BH37" s="995"/>
      <c r="BI37" s="997"/>
      <c r="BJ37" s="280"/>
      <c r="BK37" s="280"/>
      <c r="BL37" s="280"/>
      <c r="BM37" s="280"/>
      <c r="BN37" s="280"/>
      <c r="BO37" s="995"/>
      <c r="BP37" s="995"/>
      <c r="BQ37" s="995"/>
      <c r="BR37" s="311"/>
      <c r="BS37" s="311"/>
      <c r="BT37" s="311"/>
      <c r="BU37" s="233"/>
      <c r="BV37" s="330"/>
      <c r="BW37" s="330"/>
      <c r="BX37" s="330"/>
      <c r="BY37" s="330"/>
      <c r="BZ37" s="330"/>
      <c r="CA37" s="330"/>
      <c r="CB37" s="330"/>
      <c r="CC37" s="330"/>
      <c r="CD37" s="331"/>
      <c r="CE37" s="330"/>
      <c r="CF37" s="330"/>
      <c r="CG37" s="330"/>
      <c r="CH37" s="330"/>
      <c r="CI37" s="330"/>
      <c r="CJ37" s="330"/>
      <c r="CK37" s="330"/>
      <c r="CL37" s="311"/>
      <c r="CM37" s="230"/>
      <c r="CN37" s="311"/>
      <c r="CO37" s="311"/>
      <c r="CP37" s="311"/>
      <c r="CQ37" s="310"/>
      <c r="CR37" s="311"/>
      <c r="CS37" s="311"/>
      <c r="CT37" s="311"/>
      <c r="CU37" s="311"/>
      <c r="CV37" s="311"/>
      <c r="CW37" s="311"/>
      <c r="CX37" s="311"/>
      <c r="CY37" s="311"/>
      <c r="CZ37" s="311"/>
      <c r="DA37" s="311"/>
      <c r="DB37" s="331"/>
    </row>
    <row r="38" spans="1:106" x14ac:dyDescent="0.25">
      <c r="A38" s="296"/>
      <c r="B38" s="968" t="str">
        <f>$B$10</f>
        <v>Residential [1]</v>
      </c>
      <c r="C38" s="994">
        <v>16797</v>
      </c>
      <c r="D38" s="988">
        <v>18297</v>
      </c>
      <c r="E38" s="988">
        <v>22485</v>
      </c>
      <c r="F38" s="988">
        <v>25446</v>
      </c>
      <c r="G38" s="988">
        <v>26817</v>
      </c>
      <c r="H38" s="988">
        <v>27104</v>
      </c>
      <c r="I38" s="988">
        <v>27367</v>
      </c>
      <c r="J38" s="988">
        <v>24378</v>
      </c>
      <c r="K38" s="988">
        <v>21759</v>
      </c>
      <c r="L38" s="995">
        <v>20018</v>
      </c>
      <c r="M38" s="234">
        <v>16166</v>
      </c>
      <c r="N38" s="995">
        <v>15502</v>
      </c>
      <c r="O38" s="988">
        <v>19724</v>
      </c>
      <c r="P38" s="988">
        <v>23284</v>
      </c>
      <c r="Q38" s="988">
        <v>27741</v>
      </c>
      <c r="R38" s="988">
        <v>30287</v>
      </c>
      <c r="S38" s="988">
        <v>29266</v>
      </c>
      <c r="T38" s="988">
        <v>32794</v>
      </c>
      <c r="U38" s="988">
        <v>32134</v>
      </c>
      <c r="V38" s="988">
        <v>31055</v>
      </c>
      <c r="W38" s="969">
        <v>28892</v>
      </c>
      <c r="X38" s="970">
        <v>27008</v>
      </c>
      <c r="Y38" s="596">
        <v>25882</v>
      </c>
      <c r="Z38" s="969">
        <v>24522</v>
      </c>
      <c r="AA38" s="969">
        <v>24647</v>
      </c>
      <c r="AB38" s="969">
        <v>26261</v>
      </c>
      <c r="AC38" s="969">
        <v>29740</v>
      </c>
      <c r="AD38" s="969">
        <v>30874</v>
      </c>
      <c r="AE38" s="969">
        <v>31750</v>
      </c>
      <c r="AF38" s="969">
        <v>32819</v>
      </c>
      <c r="AG38" s="969">
        <v>32076</v>
      </c>
      <c r="AH38" s="969">
        <v>30649</v>
      </c>
      <c r="AI38" s="969">
        <v>26787</v>
      </c>
      <c r="AJ38" s="547">
        <v>24298</v>
      </c>
      <c r="AK38" s="546">
        <v>23136</v>
      </c>
      <c r="AL38" s="547">
        <v>22653</v>
      </c>
      <c r="AM38" s="547">
        <v>22596</v>
      </c>
      <c r="AN38" s="547">
        <v>26267</v>
      </c>
      <c r="AO38" s="547">
        <v>30598</v>
      </c>
      <c r="AP38" s="547">
        <v>32294</v>
      </c>
      <c r="AQ38" s="547">
        <v>30443</v>
      </c>
      <c r="AR38" s="547">
        <v>28548</v>
      </c>
      <c r="AS38" s="547">
        <v>26949</v>
      </c>
      <c r="AT38" s="547">
        <v>27006</v>
      </c>
      <c r="AU38" s="547">
        <v>26828</v>
      </c>
      <c r="AV38" s="547">
        <v>25134</v>
      </c>
      <c r="AW38" s="546">
        <v>28090</v>
      </c>
      <c r="AX38" s="547">
        <v>26344</v>
      </c>
      <c r="AY38" s="547">
        <v>31614</v>
      </c>
      <c r="AZ38" s="547">
        <v>31636</v>
      </c>
      <c r="BA38" s="547">
        <v>27416</v>
      </c>
      <c r="BB38" s="547">
        <v>29117</v>
      </c>
      <c r="BC38" s="547">
        <v>30210</v>
      </c>
      <c r="BD38" s="547">
        <v>28282</v>
      </c>
      <c r="BE38" s="547">
        <v>21207</v>
      </c>
      <c r="BF38" s="547">
        <v>27097</v>
      </c>
      <c r="BG38" s="547">
        <v>26162</v>
      </c>
      <c r="BH38" s="547">
        <v>25434</v>
      </c>
      <c r="BI38" s="546">
        <v>24142</v>
      </c>
      <c r="BJ38" s="280">
        <v>20964</v>
      </c>
      <c r="BK38" s="280">
        <v>21545</v>
      </c>
      <c r="BL38" s="280">
        <v>24426</v>
      </c>
      <c r="BM38" s="280">
        <v>25108</v>
      </c>
      <c r="BN38" s="280">
        <v>25202</v>
      </c>
      <c r="BO38" s="547">
        <v>25415</v>
      </c>
      <c r="BP38" s="547">
        <v>23067</v>
      </c>
      <c r="BQ38" s="547">
        <v>21158</v>
      </c>
      <c r="BR38" s="308">
        <v>19752</v>
      </c>
      <c r="BS38" s="308"/>
      <c r="BT38" s="308"/>
      <c r="BU38" s="232">
        <f t="shared" ref="BU38:CJ42" si="29">O38-C38</f>
        <v>2927</v>
      </c>
      <c r="BV38" s="306">
        <f t="shared" si="29"/>
        <v>4987</v>
      </c>
      <c r="BW38" s="306">
        <f t="shared" si="29"/>
        <v>5256</v>
      </c>
      <c r="BX38" s="306">
        <f t="shared" si="29"/>
        <v>4841</v>
      </c>
      <c r="BY38" s="306">
        <f t="shared" si="29"/>
        <v>2449</v>
      </c>
      <c r="BZ38" s="306">
        <f t="shared" si="29"/>
        <v>5690</v>
      </c>
      <c r="CA38" s="306">
        <f t="shared" si="29"/>
        <v>4767</v>
      </c>
      <c r="CB38" s="306">
        <f t="shared" si="29"/>
        <v>6677</v>
      </c>
      <c r="CC38" s="306">
        <f t="shared" si="29"/>
        <v>7133</v>
      </c>
      <c r="CD38" s="307">
        <f t="shared" si="29"/>
        <v>6990</v>
      </c>
      <c r="CE38" s="306">
        <f t="shared" si="29"/>
        <v>9716</v>
      </c>
      <c r="CF38" s="306">
        <f t="shared" si="29"/>
        <v>9020</v>
      </c>
      <c r="CG38" s="306">
        <f t="shared" si="29"/>
        <v>4923</v>
      </c>
      <c r="CH38" s="306">
        <f t="shared" si="29"/>
        <v>2977</v>
      </c>
      <c r="CI38" s="306">
        <f t="shared" si="29"/>
        <v>1999</v>
      </c>
      <c r="CJ38" s="306">
        <f t="shared" si="29"/>
        <v>587</v>
      </c>
      <c r="CK38" s="306">
        <f t="shared" ref="CK38:CZ42" si="30">AE38-S38</f>
        <v>2484</v>
      </c>
      <c r="CL38" s="308">
        <f t="shared" si="30"/>
        <v>25</v>
      </c>
      <c r="CM38" s="229">
        <f t="shared" si="30"/>
        <v>-58</v>
      </c>
      <c r="CN38" s="308">
        <f t="shared" si="30"/>
        <v>-406</v>
      </c>
      <c r="CO38" s="308">
        <f t="shared" si="30"/>
        <v>-2105</v>
      </c>
      <c r="CP38" s="308">
        <f t="shared" si="30"/>
        <v>-2710</v>
      </c>
      <c r="CQ38" s="309">
        <f t="shared" si="30"/>
        <v>-2746</v>
      </c>
      <c r="CR38" s="308">
        <f t="shared" si="30"/>
        <v>-1869</v>
      </c>
      <c r="CS38" s="308">
        <f t="shared" si="30"/>
        <v>-2051</v>
      </c>
      <c r="CT38" s="308">
        <f t="shared" si="30"/>
        <v>6</v>
      </c>
      <c r="CU38" s="308">
        <f t="shared" si="30"/>
        <v>858</v>
      </c>
      <c r="CV38" s="308">
        <f t="shared" si="30"/>
        <v>1420</v>
      </c>
      <c r="CW38" s="308">
        <f t="shared" si="30"/>
        <v>-1307</v>
      </c>
      <c r="CX38" s="308">
        <f t="shared" si="30"/>
        <v>-4271</v>
      </c>
      <c r="CY38" s="308">
        <f t="shared" si="30"/>
        <v>-5127</v>
      </c>
      <c r="CZ38" s="308">
        <f t="shared" si="30"/>
        <v>-3643</v>
      </c>
      <c r="DA38" s="308">
        <f t="shared" ref="CY38:DB42" si="31">AU38-AI38</f>
        <v>41</v>
      </c>
      <c r="DB38" s="307">
        <f t="shared" si="31"/>
        <v>836</v>
      </c>
    </row>
    <row r="39" spans="1:106" x14ac:dyDescent="0.25">
      <c r="A39" s="296"/>
      <c r="B39" s="968" t="str">
        <f>$B$11</f>
        <v>Low Income Residential [2]</v>
      </c>
      <c r="C39" s="994">
        <v>13062</v>
      </c>
      <c r="D39" s="988">
        <v>13163</v>
      </c>
      <c r="E39" s="988">
        <v>13854</v>
      </c>
      <c r="F39" s="988">
        <v>15093</v>
      </c>
      <c r="G39" s="988">
        <v>16992</v>
      </c>
      <c r="H39" s="988">
        <v>19943</v>
      </c>
      <c r="I39" s="988">
        <v>19584</v>
      </c>
      <c r="J39" s="988">
        <v>19067</v>
      </c>
      <c r="K39" s="988">
        <v>17828</v>
      </c>
      <c r="L39" s="995">
        <v>16689</v>
      </c>
      <c r="M39" s="234">
        <v>14612</v>
      </c>
      <c r="N39" s="995">
        <v>13064</v>
      </c>
      <c r="O39" s="988">
        <v>11586</v>
      </c>
      <c r="P39" s="988">
        <v>12411</v>
      </c>
      <c r="Q39" s="988">
        <v>14289</v>
      </c>
      <c r="R39" s="988">
        <v>15656</v>
      </c>
      <c r="S39" s="988">
        <v>17972</v>
      </c>
      <c r="T39" s="988">
        <v>22248</v>
      </c>
      <c r="U39" s="988">
        <v>22490</v>
      </c>
      <c r="V39" s="988">
        <v>22550</v>
      </c>
      <c r="W39" s="969">
        <v>16861</v>
      </c>
      <c r="X39" s="970">
        <v>15465</v>
      </c>
      <c r="Y39" s="596">
        <v>15603</v>
      </c>
      <c r="Z39" s="969">
        <v>15071</v>
      </c>
      <c r="AA39" s="969">
        <v>12621</v>
      </c>
      <c r="AB39" s="969">
        <v>12800</v>
      </c>
      <c r="AC39" s="969">
        <v>14641</v>
      </c>
      <c r="AD39" s="969">
        <v>17510</v>
      </c>
      <c r="AE39" s="969">
        <v>20119</v>
      </c>
      <c r="AF39" s="969">
        <v>24087</v>
      </c>
      <c r="AG39" s="969">
        <v>24754</v>
      </c>
      <c r="AH39" s="969">
        <v>24795</v>
      </c>
      <c r="AI39" s="969">
        <v>22511</v>
      </c>
      <c r="AJ39" s="547">
        <v>18589</v>
      </c>
      <c r="AK39" s="546">
        <v>19424</v>
      </c>
      <c r="AL39" s="547">
        <v>18651</v>
      </c>
      <c r="AM39" s="547">
        <v>18745</v>
      </c>
      <c r="AN39" s="547">
        <v>16615</v>
      </c>
      <c r="AO39" s="547">
        <v>19602</v>
      </c>
      <c r="AP39" s="547">
        <v>21590</v>
      </c>
      <c r="AQ39" s="547">
        <v>23536</v>
      </c>
      <c r="AR39" s="547">
        <v>21068</v>
      </c>
      <c r="AS39" s="547">
        <v>19947</v>
      </c>
      <c r="AT39" s="547">
        <v>18752</v>
      </c>
      <c r="AU39" s="547">
        <v>18928</v>
      </c>
      <c r="AV39" s="547">
        <v>19877</v>
      </c>
      <c r="AW39" s="546">
        <v>19197</v>
      </c>
      <c r="AX39" s="547">
        <v>20056</v>
      </c>
      <c r="AY39" s="547">
        <v>21354</v>
      </c>
      <c r="AZ39" s="547">
        <v>21951</v>
      </c>
      <c r="BA39" s="547">
        <v>19076</v>
      </c>
      <c r="BB39" s="547">
        <v>19183</v>
      </c>
      <c r="BC39" s="547">
        <v>19668</v>
      </c>
      <c r="BD39" s="547">
        <v>19663</v>
      </c>
      <c r="BE39" s="547">
        <v>15311</v>
      </c>
      <c r="BF39" s="547">
        <v>19219</v>
      </c>
      <c r="BG39" s="547">
        <v>19119</v>
      </c>
      <c r="BH39" s="547">
        <v>19011</v>
      </c>
      <c r="BI39" s="546">
        <v>18959</v>
      </c>
      <c r="BJ39" s="280">
        <v>19889</v>
      </c>
      <c r="BK39" s="280">
        <v>20139</v>
      </c>
      <c r="BL39" s="280">
        <v>18851</v>
      </c>
      <c r="BM39" s="280">
        <v>19770</v>
      </c>
      <c r="BN39" s="280">
        <v>20391</v>
      </c>
      <c r="BO39" s="547">
        <v>19550</v>
      </c>
      <c r="BP39" s="547">
        <v>20067</v>
      </c>
      <c r="BQ39" s="547">
        <v>19527</v>
      </c>
      <c r="BR39" s="308">
        <v>18847</v>
      </c>
      <c r="BS39" s="308"/>
      <c r="BT39" s="308"/>
      <c r="BU39" s="232">
        <f t="shared" si="29"/>
        <v>-1476</v>
      </c>
      <c r="BV39" s="306">
        <f t="shared" si="29"/>
        <v>-752</v>
      </c>
      <c r="BW39" s="306">
        <f t="shared" si="29"/>
        <v>435</v>
      </c>
      <c r="BX39" s="306">
        <f t="shared" si="29"/>
        <v>563</v>
      </c>
      <c r="BY39" s="306">
        <f t="shared" si="29"/>
        <v>980</v>
      </c>
      <c r="BZ39" s="306">
        <f t="shared" si="29"/>
        <v>2305</v>
      </c>
      <c r="CA39" s="306">
        <f t="shared" si="29"/>
        <v>2906</v>
      </c>
      <c r="CB39" s="306">
        <f t="shared" si="29"/>
        <v>3483</v>
      </c>
      <c r="CC39" s="306">
        <f t="shared" si="29"/>
        <v>-967</v>
      </c>
      <c r="CD39" s="307">
        <f t="shared" si="29"/>
        <v>-1224</v>
      </c>
      <c r="CE39" s="306">
        <f t="shared" si="29"/>
        <v>991</v>
      </c>
      <c r="CF39" s="306">
        <f t="shared" si="29"/>
        <v>2007</v>
      </c>
      <c r="CG39" s="306">
        <f t="shared" si="29"/>
        <v>1035</v>
      </c>
      <c r="CH39" s="306">
        <f t="shared" si="29"/>
        <v>389</v>
      </c>
      <c r="CI39" s="306">
        <f t="shared" si="29"/>
        <v>352</v>
      </c>
      <c r="CJ39" s="306">
        <f t="shared" si="29"/>
        <v>1854</v>
      </c>
      <c r="CK39" s="306">
        <f t="shared" si="30"/>
        <v>2147</v>
      </c>
      <c r="CL39" s="308">
        <f t="shared" si="30"/>
        <v>1839</v>
      </c>
      <c r="CM39" s="229">
        <f t="shared" si="30"/>
        <v>2264</v>
      </c>
      <c r="CN39" s="308">
        <f t="shared" si="30"/>
        <v>2245</v>
      </c>
      <c r="CO39" s="308">
        <f t="shared" si="30"/>
        <v>5650</v>
      </c>
      <c r="CP39" s="308">
        <f t="shared" si="30"/>
        <v>3124</v>
      </c>
      <c r="CQ39" s="309">
        <f t="shared" si="30"/>
        <v>3821</v>
      </c>
      <c r="CR39" s="308">
        <f t="shared" si="30"/>
        <v>3580</v>
      </c>
      <c r="CS39" s="308">
        <f t="shared" si="30"/>
        <v>6124</v>
      </c>
      <c r="CT39" s="308">
        <f t="shared" si="30"/>
        <v>3815</v>
      </c>
      <c r="CU39" s="308">
        <f t="shared" si="30"/>
        <v>4961</v>
      </c>
      <c r="CV39" s="308">
        <f t="shared" si="30"/>
        <v>4080</v>
      </c>
      <c r="CW39" s="308">
        <f t="shared" si="30"/>
        <v>3417</v>
      </c>
      <c r="CX39" s="308">
        <f t="shared" si="30"/>
        <v>-3019</v>
      </c>
      <c r="CY39" s="308">
        <f t="shared" si="31"/>
        <v>-4807</v>
      </c>
      <c r="CZ39" s="308">
        <f t="shared" si="31"/>
        <v>-6043</v>
      </c>
      <c r="DA39" s="308">
        <f t="shared" si="31"/>
        <v>-3583</v>
      </c>
      <c r="DB39" s="307">
        <f t="shared" si="31"/>
        <v>1288</v>
      </c>
    </row>
    <row r="40" spans="1:106" x14ac:dyDescent="0.25">
      <c r="A40" s="296"/>
      <c r="B40" s="968" t="str">
        <f>$B$12</f>
        <v>Small C&amp;I [3]</v>
      </c>
      <c r="C40" s="994">
        <v>915</v>
      </c>
      <c r="D40" s="988">
        <v>986</v>
      </c>
      <c r="E40" s="988">
        <v>1227</v>
      </c>
      <c r="F40" s="988">
        <v>1447</v>
      </c>
      <c r="G40" s="988">
        <v>1789</v>
      </c>
      <c r="H40" s="988">
        <v>1943</v>
      </c>
      <c r="I40" s="988">
        <v>2114</v>
      </c>
      <c r="J40" s="988">
        <v>2018</v>
      </c>
      <c r="K40" s="988">
        <v>1696</v>
      </c>
      <c r="L40" s="995">
        <v>1296</v>
      </c>
      <c r="M40" s="234">
        <v>945</v>
      </c>
      <c r="N40" s="995">
        <v>870</v>
      </c>
      <c r="O40" s="988">
        <v>1100</v>
      </c>
      <c r="P40" s="988">
        <v>1553</v>
      </c>
      <c r="Q40" s="988">
        <v>2224</v>
      </c>
      <c r="R40" s="988">
        <v>2541</v>
      </c>
      <c r="S40" s="988">
        <v>2732</v>
      </c>
      <c r="T40" s="988">
        <v>3105</v>
      </c>
      <c r="U40" s="988">
        <v>3106</v>
      </c>
      <c r="V40" s="988">
        <v>2921</v>
      </c>
      <c r="W40" s="969">
        <v>2519</v>
      </c>
      <c r="X40" s="970">
        <v>2068</v>
      </c>
      <c r="Y40" s="596">
        <v>1755</v>
      </c>
      <c r="Z40" s="969">
        <v>1635</v>
      </c>
      <c r="AA40" s="969">
        <v>1532</v>
      </c>
      <c r="AB40" s="969">
        <v>1614</v>
      </c>
      <c r="AC40" s="969">
        <v>2003</v>
      </c>
      <c r="AD40" s="969">
        <v>2290</v>
      </c>
      <c r="AE40" s="969">
        <v>2368</v>
      </c>
      <c r="AF40" s="969">
        <v>2211</v>
      </c>
      <c r="AG40" s="969">
        <v>2127</v>
      </c>
      <c r="AH40" s="969">
        <v>2192</v>
      </c>
      <c r="AI40" s="969">
        <v>1843</v>
      </c>
      <c r="AJ40" s="547">
        <v>1387</v>
      </c>
      <c r="AK40" s="546">
        <v>1083</v>
      </c>
      <c r="AL40" s="547">
        <v>855</v>
      </c>
      <c r="AM40" s="547">
        <v>1028</v>
      </c>
      <c r="AN40" s="547">
        <v>1137</v>
      </c>
      <c r="AO40" s="547">
        <v>1580</v>
      </c>
      <c r="AP40" s="547">
        <v>2953</v>
      </c>
      <c r="AQ40" s="547">
        <v>2605</v>
      </c>
      <c r="AR40" s="547">
        <v>2631</v>
      </c>
      <c r="AS40" s="547">
        <v>2581</v>
      </c>
      <c r="AT40" s="547">
        <v>2591</v>
      </c>
      <c r="AU40" s="547">
        <v>2596</v>
      </c>
      <c r="AV40" s="547">
        <v>2679</v>
      </c>
      <c r="AW40" s="546">
        <v>2544</v>
      </c>
      <c r="AX40" s="547">
        <v>2573</v>
      </c>
      <c r="AY40" s="547">
        <v>2747</v>
      </c>
      <c r="AZ40" s="547">
        <v>2676</v>
      </c>
      <c r="BA40" s="547">
        <v>2185</v>
      </c>
      <c r="BB40" s="547">
        <v>2385</v>
      </c>
      <c r="BC40" s="547">
        <v>2462</v>
      </c>
      <c r="BD40" s="547">
        <v>2350</v>
      </c>
      <c r="BE40" s="547">
        <v>1745</v>
      </c>
      <c r="BF40" s="547">
        <v>2452</v>
      </c>
      <c r="BG40" s="547">
        <v>2557</v>
      </c>
      <c r="BH40" s="547">
        <v>2537</v>
      </c>
      <c r="BI40" s="546">
        <v>2625</v>
      </c>
      <c r="BJ40" s="280">
        <v>921</v>
      </c>
      <c r="BK40" s="280">
        <v>1107</v>
      </c>
      <c r="BL40" s="280">
        <v>1165</v>
      </c>
      <c r="BM40" s="280">
        <v>1282</v>
      </c>
      <c r="BN40" s="280">
        <v>1305</v>
      </c>
      <c r="BO40" s="547">
        <v>1214</v>
      </c>
      <c r="BP40" s="547">
        <v>1080</v>
      </c>
      <c r="BQ40" s="547">
        <v>1094</v>
      </c>
      <c r="BR40" s="308">
        <v>980</v>
      </c>
      <c r="BS40" s="308"/>
      <c r="BT40" s="308"/>
      <c r="BU40" s="232">
        <f t="shared" si="29"/>
        <v>185</v>
      </c>
      <c r="BV40" s="306">
        <f t="shared" si="29"/>
        <v>567</v>
      </c>
      <c r="BW40" s="306">
        <f t="shared" si="29"/>
        <v>997</v>
      </c>
      <c r="BX40" s="306">
        <f t="shared" si="29"/>
        <v>1094</v>
      </c>
      <c r="BY40" s="306">
        <f t="shared" si="29"/>
        <v>943</v>
      </c>
      <c r="BZ40" s="306">
        <f t="shared" si="29"/>
        <v>1162</v>
      </c>
      <c r="CA40" s="306">
        <f t="shared" si="29"/>
        <v>992</v>
      </c>
      <c r="CB40" s="306">
        <f t="shared" si="29"/>
        <v>903</v>
      </c>
      <c r="CC40" s="306">
        <f t="shared" si="29"/>
        <v>823</v>
      </c>
      <c r="CD40" s="307">
        <f t="shared" si="29"/>
        <v>772</v>
      </c>
      <c r="CE40" s="306">
        <f t="shared" si="29"/>
        <v>810</v>
      </c>
      <c r="CF40" s="306">
        <f t="shared" si="29"/>
        <v>765</v>
      </c>
      <c r="CG40" s="306">
        <f t="shared" si="29"/>
        <v>432</v>
      </c>
      <c r="CH40" s="306">
        <f t="shared" si="29"/>
        <v>61</v>
      </c>
      <c r="CI40" s="306">
        <f t="shared" si="29"/>
        <v>-221</v>
      </c>
      <c r="CJ40" s="306">
        <f t="shared" si="29"/>
        <v>-251</v>
      </c>
      <c r="CK40" s="306">
        <f t="shared" si="30"/>
        <v>-364</v>
      </c>
      <c r="CL40" s="308">
        <f t="shared" si="30"/>
        <v>-894</v>
      </c>
      <c r="CM40" s="229">
        <f t="shared" si="30"/>
        <v>-979</v>
      </c>
      <c r="CN40" s="308">
        <f t="shared" si="30"/>
        <v>-729</v>
      </c>
      <c r="CO40" s="308">
        <f t="shared" si="30"/>
        <v>-676</v>
      </c>
      <c r="CP40" s="308">
        <f t="shared" si="30"/>
        <v>-681</v>
      </c>
      <c r="CQ40" s="309">
        <f t="shared" si="30"/>
        <v>-672</v>
      </c>
      <c r="CR40" s="308">
        <f t="shared" si="30"/>
        <v>-780</v>
      </c>
      <c r="CS40" s="308">
        <f t="shared" si="30"/>
        <v>-504</v>
      </c>
      <c r="CT40" s="308">
        <f t="shared" si="30"/>
        <v>-477</v>
      </c>
      <c r="CU40" s="308">
        <f t="shared" si="30"/>
        <v>-423</v>
      </c>
      <c r="CV40" s="308">
        <f t="shared" si="30"/>
        <v>663</v>
      </c>
      <c r="CW40" s="308">
        <f t="shared" si="30"/>
        <v>237</v>
      </c>
      <c r="CX40" s="308">
        <f t="shared" si="30"/>
        <v>420</v>
      </c>
      <c r="CY40" s="308">
        <f t="shared" si="31"/>
        <v>454</v>
      </c>
      <c r="CZ40" s="308">
        <f t="shared" si="31"/>
        <v>399</v>
      </c>
      <c r="DA40" s="308">
        <f t="shared" si="31"/>
        <v>753</v>
      </c>
      <c r="DB40" s="307">
        <f t="shared" si="31"/>
        <v>1292</v>
      </c>
    </row>
    <row r="41" spans="1:106" x14ac:dyDescent="0.25">
      <c r="A41" s="296"/>
      <c r="B41" s="968" t="str">
        <f>$B$13</f>
        <v>Medium C&amp;I [4]</v>
      </c>
      <c r="C41" s="994">
        <v>140</v>
      </c>
      <c r="D41" s="988">
        <v>152</v>
      </c>
      <c r="E41" s="988">
        <v>179</v>
      </c>
      <c r="F41" s="988">
        <v>233</v>
      </c>
      <c r="G41" s="988">
        <v>283</v>
      </c>
      <c r="H41" s="988">
        <v>318</v>
      </c>
      <c r="I41" s="988">
        <v>332</v>
      </c>
      <c r="J41" s="988">
        <v>298</v>
      </c>
      <c r="K41" s="988">
        <v>247</v>
      </c>
      <c r="L41" s="995">
        <v>176</v>
      </c>
      <c r="M41" s="234">
        <v>122</v>
      </c>
      <c r="N41" s="995">
        <v>119</v>
      </c>
      <c r="O41" s="988">
        <v>161</v>
      </c>
      <c r="P41" s="988">
        <v>239</v>
      </c>
      <c r="Q41" s="988">
        <v>356</v>
      </c>
      <c r="R41" s="988">
        <v>423</v>
      </c>
      <c r="S41" s="988">
        <v>486</v>
      </c>
      <c r="T41" s="988">
        <v>555</v>
      </c>
      <c r="U41" s="988">
        <v>559</v>
      </c>
      <c r="V41" s="988">
        <v>471</v>
      </c>
      <c r="W41" s="969">
        <v>405</v>
      </c>
      <c r="X41" s="970">
        <v>317</v>
      </c>
      <c r="Y41" s="596">
        <v>273</v>
      </c>
      <c r="Z41" s="969">
        <v>271</v>
      </c>
      <c r="AA41" s="969">
        <v>289</v>
      </c>
      <c r="AB41" s="969">
        <v>263</v>
      </c>
      <c r="AC41" s="969">
        <v>303</v>
      </c>
      <c r="AD41" s="969">
        <v>344</v>
      </c>
      <c r="AE41" s="969">
        <v>381</v>
      </c>
      <c r="AF41" s="969">
        <v>370</v>
      </c>
      <c r="AG41" s="969">
        <v>365</v>
      </c>
      <c r="AH41" s="969">
        <v>301</v>
      </c>
      <c r="AI41" s="969">
        <v>231</v>
      </c>
      <c r="AJ41" s="547">
        <v>151</v>
      </c>
      <c r="AK41" s="546">
        <v>136</v>
      </c>
      <c r="AL41" s="547">
        <v>108</v>
      </c>
      <c r="AM41" s="547">
        <v>124</v>
      </c>
      <c r="AN41" s="547">
        <v>150</v>
      </c>
      <c r="AO41" s="547">
        <v>222</v>
      </c>
      <c r="AP41" s="547">
        <v>524</v>
      </c>
      <c r="AQ41" s="547">
        <v>494</v>
      </c>
      <c r="AR41" s="547">
        <v>483</v>
      </c>
      <c r="AS41" s="547">
        <v>450</v>
      </c>
      <c r="AT41" s="547">
        <v>421</v>
      </c>
      <c r="AU41" s="547">
        <v>415</v>
      </c>
      <c r="AV41" s="547">
        <v>448</v>
      </c>
      <c r="AW41" s="546">
        <v>420</v>
      </c>
      <c r="AX41" s="547">
        <v>425</v>
      </c>
      <c r="AY41" s="547">
        <v>483</v>
      </c>
      <c r="AZ41" s="547">
        <v>475</v>
      </c>
      <c r="BA41" s="547">
        <v>439</v>
      </c>
      <c r="BB41" s="547">
        <v>459</v>
      </c>
      <c r="BC41" s="547">
        <v>463</v>
      </c>
      <c r="BD41" s="547">
        <v>439</v>
      </c>
      <c r="BE41" s="547">
        <v>289</v>
      </c>
      <c r="BF41" s="547">
        <v>457</v>
      </c>
      <c r="BG41" s="547">
        <v>463</v>
      </c>
      <c r="BH41" s="547">
        <v>468</v>
      </c>
      <c r="BI41" s="546">
        <v>523</v>
      </c>
      <c r="BJ41" s="280">
        <v>160</v>
      </c>
      <c r="BK41" s="280">
        <v>166</v>
      </c>
      <c r="BL41" s="280">
        <v>146</v>
      </c>
      <c r="BM41" s="280">
        <v>163</v>
      </c>
      <c r="BN41" s="280">
        <v>172</v>
      </c>
      <c r="BO41" s="547">
        <v>152</v>
      </c>
      <c r="BP41" s="547">
        <v>121</v>
      </c>
      <c r="BQ41" s="547">
        <v>118</v>
      </c>
      <c r="BR41" s="308">
        <v>112</v>
      </c>
      <c r="BS41" s="308"/>
      <c r="BT41" s="308"/>
      <c r="BU41" s="232">
        <f t="shared" si="29"/>
        <v>21</v>
      </c>
      <c r="BV41" s="306">
        <f t="shared" si="29"/>
        <v>87</v>
      </c>
      <c r="BW41" s="306">
        <f t="shared" si="29"/>
        <v>177</v>
      </c>
      <c r="BX41" s="306">
        <f t="shared" si="29"/>
        <v>190</v>
      </c>
      <c r="BY41" s="306">
        <f t="shared" si="29"/>
        <v>203</v>
      </c>
      <c r="BZ41" s="306">
        <f t="shared" si="29"/>
        <v>237</v>
      </c>
      <c r="CA41" s="306">
        <f t="shared" si="29"/>
        <v>227</v>
      </c>
      <c r="CB41" s="306">
        <f t="shared" si="29"/>
        <v>173</v>
      </c>
      <c r="CC41" s="306">
        <f t="shared" si="29"/>
        <v>158</v>
      </c>
      <c r="CD41" s="307">
        <f t="shared" si="29"/>
        <v>141</v>
      </c>
      <c r="CE41" s="306">
        <f t="shared" si="29"/>
        <v>151</v>
      </c>
      <c r="CF41" s="306">
        <f t="shared" si="29"/>
        <v>152</v>
      </c>
      <c r="CG41" s="306">
        <f t="shared" si="29"/>
        <v>128</v>
      </c>
      <c r="CH41" s="306">
        <f t="shared" si="29"/>
        <v>24</v>
      </c>
      <c r="CI41" s="306">
        <f t="shared" si="29"/>
        <v>-53</v>
      </c>
      <c r="CJ41" s="306">
        <f t="shared" si="29"/>
        <v>-79</v>
      </c>
      <c r="CK41" s="306">
        <f t="shared" si="30"/>
        <v>-105</v>
      </c>
      <c r="CL41" s="308">
        <f t="shared" si="30"/>
        <v>-185</v>
      </c>
      <c r="CM41" s="229">
        <f t="shared" si="30"/>
        <v>-194</v>
      </c>
      <c r="CN41" s="308">
        <f t="shared" si="30"/>
        <v>-170</v>
      </c>
      <c r="CO41" s="308">
        <f t="shared" si="30"/>
        <v>-174</v>
      </c>
      <c r="CP41" s="308">
        <f t="shared" si="30"/>
        <v>-166</v>
      </c>
      <c r="CQ41" s="309">
        <f t="shared" si="30"/>
        <v>-137</v>
      </c>
      <c r="CR41" s="308">
        <f t="shared" si="30"/>
        <v>-163</v>
      </c>
      <c r="CS41" s="308">
        <f t="shared" si="30"/>
        <v>-165</v>
      </c>
      <c r="CT41" s="308">
        <f t="shared" si="30"/>
        <v>-113</v>
      </c>
      <c r="CU41" s="308">
        <f t="shared" si="30"/>
        <v>-81</v>
      </c>
      <c r="CV41" s="308">
        <f t="shared" si="30"/>
        <v>180</v>
      </c>
      <c r="CW41" s="308">
        <f t="shared" si="30"/>
        <v>113</v>
      </c>
      <c r="CX41" s="308">
        <f t="shared" si="30"/>
        <v>113</v>
      </c>
      <c r="CY41" s="308">
        <f t="shared" si="31"/>
        <v>85</v>
      </c>
      <c r="CZ41" s="308">
        <f t="shared" si="31"/>
        <v>120</v>
      </c>
      <c r="DA41" s="308">
        <f t="shared" si="31"/>
        <v>184</v>
      </c>
      <c r="DB41" s="307">
        <f t="shared" si="31"/>
        <v>297</v>
      </c>
    </row>
    <row r="42" spans="1:106" x14ac:dyDescent="0.25">
      <c r="A42" s="296"/>
      <c r="B42" s="968" t="str">
        <f>$B$14</f>
        <v>Large C&amp;I [5]</v>
      </c>
      <c r="C42" s="989">
        <v>16</v>
      </c>
      <c r="D42" s="990">
        <v>19</v>
      </c>
      <c r="E42" s="990">
        <v>18</v>
      </c>
      <c r="F42" s="990">
        <v>23</v>
      </c>
      <c r="G42" s="990">
        <v>26</v>
      </c>
      <c r="H42" s="990">
        <v>25</v>
      </c>
      <c r="I42" s="990">
        <v>33</v>
      </c>
      <c r="J42" s="990">
        <v>31</v>
      </c>
      <c r="K42" s="990">
        <v>21</v>
      </c>
      <c r="L42" s="991">
        <v>19</v>
      </c>
      <c r="M42" s="992">
        <v>12</v>
      </c>
      <c r="N42" s="991">
        <v>14</v>
      </c>
      <c r="O42" s="993">
        <v>19</v>
      </c>
      <c r="P42" s="993">
        <v>28</v>
      </c>
      <c r="Q42" s="990">
        <v>43</v>
      </c>
      <c r="R42" s="990">
        <v>44</v>
      </c>
      <c r="S42" s="993">
        <v>51</v>
      </c>
      <c r="T42" s="993">
        <v>59</v>
      </c>
      <c r="U42" s="993">
        <v>58</v>
      </c>
      <c r="V42" s="993">
        <v>44</v>
      </c>
      <c r="W42" s="975">
        <v>32</v>
      </c>
      <c r="X42" s="976">
        <v>26</v>
      </c>
      <c r="Y42" s="974">
        <v>27</v>
      </c>
      <c r="Z42" s="975">
        <v>26</v>
      </c>
      <c r="AA42" s="975">
        <v>33</v>
      </c>
      <c r="AB42" s="975">
        <v>24</v>
      </c>
      <c r="AC42" s="975">
        <v>31</v>
      </c>
      <c r="AD42" s="975">
        <v>38</v>
      </c>
      <c r="AE42" s="975">
        <v>42</v>
      </c>
      <c r="AF42" s="975">
        <v>44</v>
      </c>
      <c r="AG42" s="975">
        <v>48</v>
      </c>
      <c r="AH42" s="975">
        <v>39</v>
      </c>
      <c r="AI42" s="975">
        <v>29</v>
      </c>
      <c r="AJ42" s="549">
        <v>15</v>
      </c>
      <c r="AK42" s="548">
        <v>15</v>
      </c>
      <c r="AL42" s="549">
        <v>13</v>
      </c>
      <c r="AM42" s="549">
        <v>17</v>
      </c>
      <c r="AN42" s="549">
        <v>19</v>
      </c>
      <c r="AO42" s="549">
        <v>25</v>
      </c>
      <c r="AP42" s="549">
        <v>63</v>
      </c>
      <c r="AQ42" s="549">
        <v>68</v>
      </c>
      <c r="AR42" s="549">
        <v>59</v>
      </c>
      <c r="AS42" s="549">
        <v>56</v>
      </c>
      <c r="AT42" s="549">
        <v>48</v>
      </c>
      <c r="AU42" s="549">
        <v>54</v>
      </c>
      <c r="AV42" s="549">
        <v>54</v>
      </c>
      <c r="AW42" s="548">
        <v>48</v>
      </c>
      <c r="AX42" s="549">
        <v>54</v>
      </c>
      <c r="AY42" s="549">
        <v>55</v>
      </c>
      <c r="AZ42" s="549">
        <v>48</v>
      </c>
      <c r="BA42" s="549">
        <v>59</v>
      </c>
      <c r="BB42" s="549">
        <v>50</v>
      </c>
      <c r="BC42" s="549">
        <v>48</v>
      </c>
      <c r="BD42" s="549">
        <v>46</v>
      </c>
      <c r="BE42" s="549">
        <v>28</v>
      </c>
      <c r="BF42" s="549">
        <v>52</v>
      </c>
      <c r="BG42" s="549">
        <v>57</v>
      </c>
      <c r="BH42" s="549">
        <v>47</v>
      </c>
      <c r="BI42" s="548">
        <v>60</v>
      </c>
      <c r="BJ42" s="280">
        <v>18</v>
      </c>
      <c r="BK42" s="280">
        <v>21</v>
      </c>
      <c r="BL42" s="280">
        <v>23</v>
      </c>
      <c r="BM42" s="280">
        <v>20</v>
      </c>
      <c r="BN42" s="280">
        <v>21</v>
      </c>
      <c r="BO42" s="549">
        <v>18</v>
      </c>
      <c r="BP42" s="549">
        <v>20</v>
      </c>
      <c r="BQ42" s="549">
        <v>19</v>
      </c>
      <c r="BR42" s="316">
        <v>18</v>
      </c>
      <c r="BS42" s="316"/>
      <c r="BT42" s="316"/>
      <c r="BU42" s="313">
        <f t="shared" si="29"/>
        <v>3</v>
      </c>
      <c r="BV42" s="314">
        <f t="shared" si="29"/>
        <v>9</v>
      </c>
      <c r="BW42" s="314">
        <f t="shared" si="29"/>
        <v>25</v>
      </c>
      <c r="BX42" s="314">
        <f t="shared" si="29"/>
        <v>21</v>
      </c>
      <c r="BY42" s="314">
        <f t="shared" si="29"/>
        <v>25</v>
      </c>
      <c r="BZ42" s="314">
        <f t="shared" si="29"/>
        <v>34</v>
      </c>
      <c r="CA42" s="314">
        <f t="shared" si="29"/>
        <v>25</v>
      </c>
      <c r="CB42" s="314">
        <f t="shared" si="29"/>
        <v>13</v>
      </c>
      <c r="CC42" s="314">
        <f t="shared" si="29"/>
        <v>11</v>
      </c>
      <c r="CD42" s="315">
        <f t="shared" si="29"/>
        <v>7</v>
      </c>
      <c r="CE42" s="314">
        <f t="shared" si="29"/>
        <v>15</v>
      </c>
      <c r="CF42" s="314">
        <f t="shared" si="29"/>
        <v>12</v>
      </c>
      <c r="CG42" s="314">
        <f t="shared" si="29"/>
        <v>14</v>
      </c>
      <c r="CH42" s="314">
        <f t="shared" si="29"/>
        <v>-4</v>
      </c>
      <c r="CI42" s="314">
        <f t="shared" si="29"/>
        <v>-12</v>
      </c>
      <c r="CJ42" s="314">
        <f t="shared" si="29"/>
        <v>-6</v>
      </c>
      <c r="CK42" s="314">
        <f t="shared" si="30"/>
        <v>-9</v>
      </c>
      <c r="CL42" s="316">
        <f t="shared" si="30"/>
        <v>-15</v>
      </c>
      <c r="CM42" s="312">
        <f t="shared" si="30"/>
        <v>-10</v>
      </c>
      <c r="CN42" s="316">
        <f t="shared" si="30"/>
        <v>-5</v>
      </c>
      <c r="CO42" s="316">
        <f t="shared" si="30"/>
        <v>-3</v>
      </c>
      <c r="CP42" s="316">
        <f t="shared" si="30"/>
        <v>-11</v>
      </c>
      <c r="CQ42" s="317">
        <f t="shared" si="30"/>
        <v>-12</v>
      </c>
      <c r="CR42" s="316">
        <f t="shared" si="30"/>
        <v>-13</v>
      </c>
      <c r="CS42" s="316">
        <f t="shared" si="30"/>
        <v>-16</v>
      </c>
      <c r="CT42" s="316">
        <f t="shared" si="30"/>
        <v>-5</v>
      </c>
      <c r="CU42" s="316">
        <f t="shared" si="30"/>
        <v>-6</v>
      </c>
      <c r="CV42" s="316">
        <f t="shared" si="30"/>
        <v>25</v>
      </c>
      <c r="CW42" s="316">
        <f t="shared" si="30"/>
        <v>26</v>
      </c>
      <c r="CX42" s="316">
        <f t="shared" si="30"/>
        <v>15</v>
      </c>
      <c r="CY42" s="316">
        <f t="shared" si="31"/>
        <v>8</v>
      </c>
      <c r="CZ42" s="316">
        <f t="shared" si="31"/>
        <v>9</v>
      </c>
      <c r="DA42" s="316">
        <f t="shared" si="31"/>
        <v>25</v>
      </c>
      <c r="DB42" s="315">
        <f t="shared" si="31"/>
        <v>39</v>
      </c>
    </row>
    <row r="43" spans="1:106" ht="15.75" thickBot="1" x14ac:dyDescent="0.3">
      <c r="A43" s="296"/>
      <c r="B43" s="977" t="str">
        <f>$B$15</f>
        <v>Total</v>
      </c>
      <c r="C43" s="978">
        <f>SUM(C38:C42)</f>
        <v>30930</v>
      </c>
      <c r="D43" s="979">
        <f>SUM(D38:D42)</f>
        <v>32617</v>
      </c>
      <c r="E43" s="979">
        <f t="shared" ref="E43:CC43" si="32">SUM(E38:E42)</f>
        <v>37763</v>
      </c>
      <c r="F43" s="979">
        <f t="shared" si="32"/>
        <v>42242</v>
      </c>
      <c r="G43" s="979">
        <f t="shared" si="32"/>
        <v>45907</v>
      </c>
      <c r="H43" s="979">
        <f t="shared" si="32"/>
        <v>49333</v>
      </c>
      <c r="I43" s="979">
        <f t="shared" si="32"/>
        <v>49430</v>
      </c>
      <c r="J43" s="979">
        <f t="shared" si="32"/>
        <v>45792</v>
      </c>
      <c r="K43" s="979">
        <f t="shared" si="32"/>
        <v>41551</v>
      </c>
      <c r="L43" s="980">
        <f t="shared" si="32"/>
        <v>38198</v>
      </c>
      <c r="M43" s="981">
        <f t="shared" si="32"/>
        <v>31857</v>
      </c>
      <c r="N43" s="980">
        <f t="shared" si="32"/>
        <v>29569</v>
      </c>
      <c r="O43" s="979">
        <f t="shared" si="32"/>
        <v>32590</v>
      </c>
      <c r="P43" s="979">
        <f t="shared" si="32"/>
        <v>37515</v>
      </c>
      <c r="Q43" s="979">
        <f t="shared" si="32"/>
        <v>44653</v>
      </c>
      <c r="R43" s="979">
        <f t="shared" si="32"/>
        <v>48951</v>
      </c>
      <c r="S43" s="979">
        <f t="shared" si="32"/>
        <v>50507</v>
      </c>
      <c r="T43" s="979">
        <f t="shared" si="32"/>
        <v>58761</v>
      </c>
      <c r="U43" s="979">
        <f t="shared" si="32"/>
        <v>58347</v>
      </c>
      <c r="V43" s="979">
        <f t="shared" si="32"/>
        <v>57041</v>
      </c>
      <c r="W43" s="979">
        <f t="shared" si="32"/>
        <v>48709</v>
      </c>
      <c r="X43" s="983">
        <f t="shared" si="32"/>
        <v>44884</v>
      </c>
      <c r="Y43" s="979">
        <f t="shared" si="32"/>
        <v>43540</v>
      </c>
      <c r="Z43" s="979">
        <f t="shared" si="32"/>
        <v>41525</v>
      </c>
      <c r="AA43" s="979">
        <f t="shared" si="32"/>
        <v>39122</v>
      </c>
      <c r="AB43" s="979">
        <f t="shared" si="32"/>
        <v>40962</v>
      </c>
      <c r="AC43" s="979">
        <f t="shared" si="32"/>
        <v>46718</v>
      </c>
      <c r="AD43" s="979">
        <f t="shared" si="32"/>
        <v>51056</v>
      </c>
      <c r="AE43" s="979">
        <f t="shared" si="32"/>
        <v>54660</v>
      </c>
      <c r="AF43" s="979">
        <f t="shared" si="32"/>
        <v>59531</v>
      </c>
      <c r="AG43" s="979">
        <v>59370</v>
      </c>
      <c r="AH43" s="979">
        <f t="shared" ref="AH43" si="33">SUM(AH38:AH42)</f>
        <v>57976</v>
      </c>
      <c r="AI43" s="979">
        <f>SUM(AI38:AI42)</f>
        <v>51401</v>
      </c>
      <c r="AJ43" s="980">
        <v>44440</v>
      </c>
      <c r="AK43" s="984">
        <f>SUM(AK38:AK42)</f>
        <v>43794</v>
      </c>
      <c r="AL43" s="980">
        <f>SUM(AL38:AL42)</f>
        <v>42280</v>
      </c>
      <c r="AM43" s="980">
        <f>SUM(AM38:AM42)</f>
        <v>42510</v>
      </c>
      <c r="AN43" s="980">
        <f>SUM(AN38:AN42)</f>
        <v>44188</v>
      </c>
      <c r="AO43" s="980">
        <v>52027</v>
      </c>
      <c r="AP43" s="980">
        <v>57424</v>
      </c>
      <c r="AQ43" s="980">
        <f>SUM(AQ38:AQ42)</f>
        <v>57146</v>
      </c>
      <c r="AR43" s="980">
        <f>SUM(AR38:AR42)</f>
        <v>52789</v>
      </c>
      <c r="AS43" s="980">
        <v>49983</v>
      </c>
      <c r="AT43" s="980">
        <v>48818</v>
      </c>
      <c r="AU43" s="980">
        <v>48821</v>
      </c>
      <c r="AV43" s="980">
        <v>48192</v>
      </c>
      <c r="AW43" s="984">
        <v>50299</v>
      </c>
      <c r="AX43" s="980">
        <v>49452</v>
      </c>
      <c r="AY43" s="980">
        <v>56253</v>
      </c>
      <c r="AZ43" s="980">
        <v>56786</v>
      </c>
      <c r="BA43" s="980">
        <v>49175</v>
      </c>
      <c r="BB43" s="980">
        <v>51194</v>
      </c>
      <c r="BC43" s="980">
        <v>52851</v>
      </c>
      <c r="BD43" s="980">
        <v>50780</v>
      </c>
      <c r="BE43" s="980">
        <v>38580</v>
      </c>
      <c r="BF43" s="980">
        <v>49277</v>
      </c>
      <c r="BG43" s="980">
        <v>48358</v>
      </c>
      <c r="BH43" s="980">
        <v>47497</v>
      </c>
      <c r="BI43" s="984">
        <v>46309</v>
      </c>
      <c r="BJ43" s="281">
        <v>41952</v>
      </c>
      <c r="BK43" s="281">
        <v>42978</v>
      </c>
      <c r="BL43" s="281">
        <v>44611</v>
      </c>
      <c r="BM43" s="281">
        <v>46343</v>
      </c>
      <c r="BN43" s="281">
        <v>47091</v>
      </c>
      <c r="BO43" s="980">
        <v>46349</v>
      </c>
      <c r="BP43" s="980">
        <v>44355</v>
      </c>
      <c r="BQ43" s="980">
        <v>41916</v>
      </c>
      <c r="BR43" s="319">
        <v>39709</v>
      </c>
      <c r="BS43" s="319"/>
      <c r="BT43" s="319"/>
      <c r="BU43" s="320">
        <f t="shared" si="32"/>
        <v>1660</v>
      </c>
      <c r="BV43" s="318">
        <f t="shared" si="32"/>
        <v>4898</v>
      </c>
      <c r="BW43" s="318">
        <f t="shared" si="32"/>
        <v>6890</v>
      </c>
      <c r="BX43" s="318">
        <f t="shared" si="32"/>
        <v>6709</v>
      </c>
      <c r="BY43" s="318">
        <f t="shared" si="32"/>
        <v>4600</v>
      </c>
      <c r="BZ43" s="318">
        <f t="shared" si="32"/>
        <v>9428</v>
      </c>
      <c r="CA43" s="318">
        <f t="shared" si="32"/>
        <v>8917</v>
      </c>
      <c r="CB43" s="318">
        <f t="shared" si="32"/>
        <v>11249</v>
      </c>
      <c r="CC43" s="318">
        <f t="shared" si="32"/>
        <v>7158</v>
      </c>
      <c r="CD43" s="322">
        <f t="shared" ref="CD43:DB43" si="34">SUM(CD38:CD42)</f>
        <v>6686</v>
      </c>
      <c r="CE43" s="318">
        <f t="shared" si="34"/>
        <v>11683</v>
      </c>
      <c r="CF43" s="318">
        <f t="shared" si="34"/>
        <v>11956</v>
      </c>
      <c r="CG43" s="318">
        <f t="shared" si="34"/>
        <v>6532</v>
      </c>
      <c r="CH43" s="318">
        <f t="shared" si="34"/>
        <v>3447</v>
      </c>
      <c r="CI43" s="318">
        <f t="shared" si="34"/>
        <v>2065</v>
      </c>
      <c r="CJ43" s="318">
        <f t="shared" si="34"/>
        <v>2105</v>
      </c>
      <c r="CK43" s="318">
        <f t="shared" si="34"/>
        <v>4153</v>
      </c>
      <c r="CL43" s="319">
        <f t="shared" si="34"/>
        <v>770</v>
      </c>
      <c r="CM43" s="321">
        <f t="shared" si="34"/>
        <v>1023</v>
      </c>
      <c r="CN43" s="319">
        <f t="shared" si="34"/>
        <v>935</v>
      </c>
      <c r="CO43" s="319">
        <f t="shared" si="34"/>
        <v>2692</v>
      </c>
      <c r="CP43" s="319">
        <f t="shared" si="34"/>
        <v>-444</v>
      </c>
      <c r="CQ43" s="323">
        <f t="shared" si="34"/>
        <v>254</v>
      </c>
      <c r="CR43" s="319">
        <f t="shared" si="34"/>
        <v>755</v>
      </c>
      <c r="CS43" s="319">
        <f t="shared" si="34"/>
        <v>3388</v>
      </c>
      <c r="CT43" s="319">
        <f t="shared" si="34"/>
        <v>3226</v>
      </c>
      <c r="CU43" s="319">
        <f t="shared" si="34"/>
        <v>5309</v>
      </c>
      <c r="CV43" s="319">
        <f t="shared" si="34"/>
        <v>6368</v>
      </c>
      <c r="CW43" s="319">
        <f t="shared" si="34"/>
        <v>2486</v>
      </c>
      <c r="CX43" s="319">
        <f t="shared" si="34"/>
        <v>-6742</v>
      </c>
      <c r="CY43" s="319">
        <f t="shared" si="34"/>
        <v>-9387</v>
      </c>
      <c r="CZ43" s="319">
        <f t="shared" si="34"/>
        <v>-9158</v>
      </c>
      <c r="DA43" s="319">
        <f t="shared" si="34"/>
        <v>-2580</v>
      </c>
      <c r="DB43" s="322">
        <f t="shared" si="34"/>
        <v>3752</v>
      </c>
    </row>
    <row r="44" spans="1:106" x14ac:dyDescent="0.25">
      <c r="A44" s="296">
        <f>+A37+1</f>
        <v>6</v>
      </c>
      <c r="B44" s="986" t="s">
        <v>33</v>
      </c>
      <c r="C44" s="999"/>
      <c r="D44" s="1000"/>
      <c r="E44" s="1000"/>
      <c r="F44" s="1000"/>
      <c r="G44" s="1000"/>
      <c r="H44" s="1000"/>
      <c r="I44" s="1000"/>
      <c r="J44" s="1000"/>
      <c r="K44" s="1000"/>
      <c r="L44" s="1001"/>
      <c r="M44" s="1002"/>
      <c r="N44" s="1001"/>
      <c r="O44" s="1000"/>
      <c r="P44" s="1000"/>
      <c r="Q44" s="1000"/>
      <c r="R44" s="1000"/>
      <c r="S44" s="644"/>
      <c r="T44" s="644"/>
      <c r="U44" s="644"/>
      <c r="V44" s="644"/>
      <c r="W44" s="644"/>
      <c r="X44" s="911"/>
      <c r="Y44" s="645"/>
      <c r="Z44" s="644"/>
      <c r="AA44" s="644"/>
      <c r="AB44" s="644"/>
      <c r="AC44" s="644"/>
      <c r="AD44" s="644"/>
      <c r="AE44" s="644"/>
      <c r="AF44" s="644"/>
      <c r="AG44" s="619"/>
      <c r="AH44" s="619"/>
      <c r="AI44" s="619"/>
      <c r="AJ44" s="619"/>
      <c r="AK44" s="775"/>
      <c r="AL44" s="619"/>
      <c r="AM44" s="551"/>
      <c r="AN44" s="551"/>
      <c r="AO44" s="551"/>
      <c r="AP44" s="551"/>
      <c r="AQ44" s="551"/>
      <c r="AR44" s="551"/>
      <c r="AS44" s="551"/>
      <c r="AT44" s="551"/>
      <c r="AU44" s="551"/>
      <c r="AV44" s="551"/>
      <c r="AW44" s="833"/>
      <c r="AX44" s="551"/>
      <c r="AY44" s="551"/>
      <c r="AZ44" s="551"/>
      <c r="BA44" s="551"/>
      <c r="BB44" s="551"/>
      <c r="BC44" s="551"/>
      <c r="BD44" s="551"/>
      <c r="BE44" s="551"/>
      <c r="BF44" s="551"/>
      <c r="BG44" s="551"/>
      <c r="BH44" s="551"/>
      <c r="BI44" s="833"/>
      <c r="BJ44" s="551"/>
      <c r="BK44" s="551"/>
      <c r="BL44" s="551"/>
      <c r="BM44" s="551"/>
      <c r="BN44" s="551"/>
      <c r="BO44" s="551"/>
      <c r="BP44" s="551"/>
      <c r="BQ44" s="551"/>
      <c r="BR44" s="180"/>
      <c r="BS44" s="180"/>
      <c r="BT44" s="180"/>
      <c r="BU44" s="235"/>
      <c r="BV44" s="31"/>
      <c r="BW44" s="31"/>
      <c r="BX44" s="31"/>
      <c r="BY44" s="31"/>
      <c r="BZ44" s="31"/>
      <c r="CA44" s="31"/>
      <c r="CB44" s="31"/>
      <c r="CC44" s="31"/>
      <c r="CD44" s="247"/>
      <c r="CE44" s="31"/>
      <c r="CF44" s="31"/>
      <c r="CG44" s="31"/>
      <c r="CH44" s="31"/>
      <c r="CI44" s="31"/>
      <c r="CJ44" s="31"/>
      <c r="CK44" s="31"/>
      <c r="CL44" s="180"/>
      <c r="CM44" s="338"/>
      <c r="CN44" s="180"/>
      <c r="CO44" s="180"/>
      <c r="CP44" s="180"/>
      <c r="CQ44" s="258"/>
      <c r="CR44" s="180"/>
      <c r="CS44" s="180"/>
      <c r="CT44" s="180"/>
      <c r="CU44" s="180"/>
      <c r="CV44" s="180"/>
      <c r="CW44" s="180"/>
      <c r="CX44" s="180"/>
      <c r="CY44" s="180"/>
      <c r="CZ44" s="180"/>
      <c r="DA44" s="180"/>
      <c r="DB44" s="247"/>
    </row>
    <row r="45" spans="1:106" x14ac:dyDescent="0.25">
      <c r="A45" s="296"/>
      <c r="B45" s="968" t="str">
        <f>$B$10</f>
        <v>Residential [1]</v>
      </c>
      <c r="C45" s="1003">
        <v>11248650.529999999</v>
      </c>
      <c r="D45" s="342">
        <v>11057963.59</v>
      </c>
      <c r="E45" s="342">
        <v>4173798.83</v>
      </c>
      <c r="F45" s="342">
        <v>3933529.88</v>
      </c>
      <c r="G45" s="342">
        <v>2291927.96</v>
      </c>
      <c r="H45" s="342">
        <v>1270702</v>
      </c>
      <c r="I45" s="342">
        <v>1079402.1100000001</v>
      </c>
      <c r="J45" s="342">
        <v>1250541.93</v>
      </c>
      <c r="K45" s="342">
        <v>1369753.29</v>
      </c>
      <c r="L45" s="419">
        <v>3138832.73</v>
      </c>
      <c r="M45" s="1004">
        <v>5816865.9000000004</v>
      </c>
      <c r="N45" s="419">
        <v>7043532.7400000002</v>
      </c>
      <c r="O45" s="342">
        <v>10363317.109999999</v>
      </c>
      <c r="P45" s="342">
        <v>6359752.0999999996</v>
      </c>
      <c r="Q45" s="342">
        <v>4425337.03</v>
      </c>
      <c r="R45" s="342">
        <v>4291359.1100000003</v>
      </c>
      <c r="S45" s="1005">
        <v>1093514.83</v>
      </c>
      <c r="T45" s="1005">
        <v>928269.11</v>
      </c>
      <c r="U45" s="1005">
        <v>1198922.53</v>
      </c>
      <c r="V45" s="1005">
        <v>886161.41</v>
      </c>
      <c r="W45" s="1005">
        <v>1289505.57</v>
      </c>
      <c r="X45" s="1006">
        <v>3930857.18</v>
      </c>
      <c r="Y45" s="1007">
        <v>4581804.8499999996</v>
      </c>
      <c r="Z45" s="1005">
        <v>8709373.1999999993</v>
      </c>
      <c r="AA45" s="1005">
        <v>10549762.15</v>
      </c>
      <c r="AB45" s="1005">
        <v>6685842.6200000001</v>
      </c>
      <c r="AC45" s="1005">
        <v>4489473</v>
      </c>
      <c r="AD45" s="1005">
        <v>3415954.12</v>
      </c>
      <c r="AE45" s="1005">
        <v>1433782.13</v>
      </c>
      <c r="AF45" s="1005">
        <v>1572494.36</v>
      </c>
      <c r="AG45" s="1005">
        <v>1147992.0900000001</v>
      </c>
      <c r="AH45" s="1005">
        <v>1050841.18</v>
      </c>
      <c r="AI45" s="1005">
        <v>1933759.16</v>
      </c>
      <c r="AJ45" s="1008">
        <v>4034782.68</v>
      </c>
      <c r="AK45" s="1009">
        <v>5682268</v>
      </c>
      <c r="AL45" s="1008">
        <v>10131442.210000001</v>
      </c>
      <c r="AM45" s="1008">
        <v>12996214.77</v>
      </c>
      <c r="AN45" s="1008">
        <v>10688087.449999999</v>
      </c>
      <c r="AO45" s="1008">
        <v>7452218.8499999996</v>
      </c>
      <c r="AP45" s="1008">
        <v>5609219.0100000007</v>
      </c>
      <c r="AQ45" s="1008">
        <v>3018584.53</v>
      </c>
      <c r="AR45" s="1008">
        <v>2344723.02</v>
      </c>
      <c r="AS45" s="1008">
        <v>1855957.9</v>
      </c>
      <c r="AT45" s="1008">
        <v>1828035.26</v>
      </c>
      <c r="AU45" s="1008">
        <v>2642084.2600000002</v>
      </c>
      <c r="AV45" s="1008">
        <v>2562696.69</v>
      </c>
      <c r="AW45" s="1009">
        <v>7577973.1799999997</v>
      </c>
      <c r="AX45" s="1008">
        <v>10870793.430000002</v>
      </c>
      <c r="AY45" s="1008">
        <v>12632245.489999998</v>
      </c>
      <c r="AZ45" s="1008">
        <v>11180483.560000001</v>
      </c>
      <c r="BA45" s="1008">
        <v>7072603.4199999999</v>
      </c>
      <c r="BB45" s="1008">
        <v>3990142.8000000003</v>
      </c>
      <c r="BC45" s="1008">
        <v>2080906.35</v>
      </c>
      <c r="BD45" s="1008">
        <v>1963522.99</v>
      </c>
      <c r="BE45" s="1008">
        <v>1206882.7</v>
      </c>
      <c r="BF45" s="1008">
        <v>1545544.27</v>
      </c>
      <c r="BG45" s="1008">
        <v>2092595.41</v>
      </c>
      <c r="BH45" s="1008">
        <v>4209698.1399999997</v>
      </c>
      <c r="BI45" s="1009">
        <v>6545003.8600000013</v>
      </c>
      <c r="BJ45" s="273">
        <v>9327535.1099999994</v>
      </c>
      <c r="BK45" s="273">
        <v>10772393.050000001</v>
      </c>
      <c r="BL45" s="273">
        <v>8332028.7699999996</v>
      </c>
      <c r="BM45" s="273">
        <v>7246293.04</v>
      </c>
      <c r="BN45" s="273">
        <v>3798556.72</v>
      </c>
      <c r="BO45" s="1008">
        <v>1718352.39</v>
      </c>
      <c r="BP45" s="1008">
        <v>1444648.48</v>
      </c>
      <c r="BQ45" s="1008">
        <v>1360667.77</v>
      </c>
      <c r="BR45" s="343">
        <v>1291505.45</v>
      </c>
      <c r="BS45" s="343"/>
      <c r="BT45" s="343"/>
      <c r="BU45" s="341">
        <f t="shared" ref="BU45:CJ49" si="35">O45-C45</f>
        <v>-885333.41999999993</v>
      </c>
      <c r="BV45" s="339">
        <f t="shared" si="35"/>
        <v>-4698211.49</v>
      </c>
      <c r="BW45" s="339">
        <f t="shared" si="35"/>
        <v>251538.20000000019</v>
      </c>
      <c r="BX45" s="339">
        <f t="shared" si="35"/>
        <v>357829.23000000045</v>
      </c>
      <c r="BY45" s="339">
        <f t="shared" si="35"/>
        <v>-1198413.1299999999</v>
      </c>
      <c r="BZ45" s="339">
        <f t="shared" si="35"/>
        <v>-342432.89</v>
      </c>
      <c r="CA45" s="339">
        <f t="shared" si="35"/>
        <v>119520.41999999993</v>
      </c>
      <c r="CB45" s="339">
        <f t="shared" si="35"/>
        <v>-364380.5199999999</v>
      </c>
      <c r="CC45" s="339">
        <f t="shared" si="35"/>
        <v>-80247.719999999972</v>
      </c>
      <c r="CD45" s="344">
        <f t="shared" si="35"/>
        <v>792024.45000000019</v>
      </c>
      <c r="CE45" s="339">
        <f t="shared" si="35"/>
        <v>-1235061.0500000007</v>
      </c>
      <c r="CF45" s="339">
        <f t="shared" si="35"/>
        <v>1665840.459999999</v>
      </c>
      <c r="CG45" s="339">
        <f t="shared" si="35"/>
        <v>186445.04000000097</v>
      </c>
      <c r="CH45" s="339">
        <f t="shared" si="35"/>
        <v>326090.52000000048</v>
      </c>
      <c r="CI45" s="339">
        <f t="shared" si="35"/>
        <v>64135.969999999739</v>
      </c>
      <c r="CJ45" s="339">
        <f t="shared" si="35"/>
        <v>-875404.99000000022</v>
      </c>
      <c r="CK45" s="339">
        <f t="shared" ref="CK45:CZ49" si="36">AE45-S45</f>
        <v>340267.29999999981</v>
      </c>
      <c r="CL45" s="340">
        <f t="shared" si="36"/>
        <v>644225.25000000012</v>
      </c>
      <c r="CM45" s="345">
        <f t="shared" si="36"/>
        <v>-50930.439999999944</v>
      </c>
      <c r="CN45" s="340">
        <f t="shared" si="36"/>
        <v>164679.7699999999</v>
      </c>
      <c r="CO45" s="340">
        <f t="shared" si="36"/>
        <v>644253.58999999985</v>
      </c>
      <c r="CP45" s="340">
        <f t="shared" si="36"/>
        <v>103925.5</v>
      </c>
      <c r="CQ45" s="346">
        <f t="shared" si="36"/>
        <v>1100463.1500000004</v>
      </c>
      <c r="CR45" s="340">
        <f t="shared" si="36"/>
        <v>1422069.0100000016</v>
      </c>
      <c r="CS45" s="340">
        <f t="shared" si="36"/>
        <v>2446452.6199999992</v>
      </c>
      <c r="CT45" s="340">
        <f t="shared" si="36"/>
        <v>4002244.8299999991</v>
      </c>
      <c r="CU45" s="340">
        <f t="shared" si="36"/>
        <v>2962745.8499999996</v>
      </c>
      <c r="CV45" s="340">
        <f t="shared" si="36"/>
        <v>2193264.8900000006</v>
      </c>
      <c r="CW45" s="340">
        <f t="shared" si="36"/>
        <v>1584802.4</v>
      </c>
      <c r="CX45" s="340">
        <f t="shared" si="36"/>
        <v>772228.65999999992</v>
      </c>
      <c r="CY45" s="340">
        <f t="shared" si="36"/>
        <v>707965.80999999982</v>
      </c>
      <c r="CZ45" s="340">
        <f t="shared" si="36"/>
        <v>777194.08000000007</v>
      </c>
      <c r="DA45" s="340">
        <f t="shared" ref="CY45:DB49" si="37">AU45-AI45</f>
        <v>708325.10000000033</v>
      </c>
      <c r="DB45" s="344">
        <f t="shared" si="37"/>
        <v>-1472085.9900000002</v>
      </c>
    </row>
    <row r="46" spans="1:106" x14ac:dyDescent="0.25">
      <c r="A46" s="296"/>
      <c r="B46" s="968" t="str">
        <f>$B$11</f>
        <v>Low Income Residential [2]</v>
      </c>
      <c r="C46" s="1003">
        <v>3248210.29</v>
      </c>
      <c r="D46" s="342">
        <v>2458153.36</v>
      </c>
      <c r="E46" s="342">
        <v>1074445.3999999999</v>
      </c>
      <c r="F46" s="342">
        <v>829869.05</v>
      </c>
      <c r="G46" s="342">
        <v>1209553.73</v>
      </c>
      <c r="H46" s="342">
        <v>693291.88</v>
      </c>
      <c r="I46" s="342">
        <v>336024.34</v>
      </c>
      <c r="J46" s="342">
        <v>385496.77</v>
      </c>
      <c r="K46" s="342">
        <v>599330.4</v>
      </c>
      <c r="L46" s="419">
        <v>1486548.02</v>
      </c>
      <c r="M46" s="1004">
        <v>2124335.6800000002</v>
      </c>
      <c r="N46" s="419">
        <v>1659609.92</v>
      </c>
      <c r="O46" s="342">
        <v>2335289.73</v>
      </c>
      <c r="P46" s="342">
        <v>1551944.93</v>
      </c>
      <c r="Q46" s="342">
        <v>1422475.65</v>
      </c>
      <c r="R46" s="342">
        <v>855748.34</v>
      </c>
      <c r="S46" s="1005">
        <v>358440.99</v>
      </c>
      <c r="T46" s="1005">
        <v>373341.62</v>
      </c>
      <c r="U46" s="1005">
        <v>531173.43000000005</v>
      </c>
      <c r="V46" s="1005">
        <v>460473.74</v>
      </c>
      <c r="W46" s="1005">
        <v>-1231459.57</v>
      </c>
      <c r="X46" s="1006">
        <v>1258691.6200000001</v>
      </c>
      <c r="Y46" s="1007">
        <v>1544816.6399999999</v>
      </c>
      <c r="Z46" s="1005">
        <v>3253190.78</v>
      </c>
      <c r="AA46" s="1005">
        <v>3470289.94</v>
      </c>
      <c r="AB46" s="1005">
        <v>1450093.76</v>
      </c>
      <c r="AC46" s="1005">
        <v>910766.2</v>
      </c>
      <c r="AD46" s="1005">
        <v>795661.76</v>
      </c>
      <c r="AE46" s="1005">
        <v>30546.58</v>
      </c>
      <c r="AF46" s="1005">
        <v>892512.13</v>
      </c>
      <c r="AG46" s="1005">
        <v>506066.38</v>
      </c>
      <c r="AH46" s="1005">
        <v>558069.07999999996</v>
      </c>
      <c r="AI46" s="1005">
        <v>-255329.07</v>
      </c>
      <c r="AJ46" s="1008">
        <v>-151237.93</v>
      </c>
      <c r="AK46" s="1009">
        <v>1521923.85</v>
      </c>
      <c r="AL46" s="1008">
        <v>3613684.5</v>
      </c>
      <c r="AM46" s="1008">
        <v>3778767.81</v>
      </c>
      <c r="AN46" s="1008">
        <v>3531360.3899999997</v>
      </c>
      <c r="AO46" s="1008">
        <v>3559064.8299999996</v>
      </c>
      <c r="AP46" s="1008">
        <v>2482796.02</v>
      </c>
      <c r="AQ46" s="1008">
        <v>1393916.69</v>
      </c>
      <c r="AR46" s="1008">
        <v>1045785.54</v>
      </c>
      <c r="AS46" s="1008">
        <v>881138.53999999992</v>
      </c>
      <c r="AT46" s="1008">
        <v>775246.17</v>
      </c>
      <c r="AU46" s="1008">
        <v>1296088.48</v>
      </c>
      <c r="AV46" s="1008">
        <v>2087357.92</v>
      </c>
      <c r="AW46" s="1009">
        <v>3734834.58</v>
      </c>
      <c r="AX46" s="1008">
        <v>5256104.3</v>
      </c>
      <c r="AY46" s="1008">
        <v>4369376.7399999993</v>
      </c>
      <c r="AZ46" s="1008">
        <v>4073690.7299999995</v>
      </c>
      <c r="BA46" s="1008">
        <v>2459598.2000000002</v>
      </c>
      <c r="BB46" s="1008">
        <v>1655591.03</v>
      </c>
      <c r="BC46" s="1008">
        <v>1077748.21</v>
      </c>
      <c r="BD46" s="1008">
        <v>1126964.56</v>
      </c>
      <c r="BE46" s="1008">
        <v>802076.42</v>
      </c>
      <c r="BF46" s="1008">
        <v>854878.54</v>
      </c>
      <c r="BG46" s="1008">
        <v>1108334.6700000002</v>
      </c>
      <c r="BH46" s="1008">
        <v>2335932.64</v>
      </c>
      <c r="BI46" s="1009">
        <v>3440525.7699999996</v>
      </c>
      <c r="BJ46" s="273">
        <v>4602539.87</v>
      </c>
      <c r="BK46" s="273">
        <v>4941471.71</v>
      </c>
      <c r="BL46" s="273">
        <v>2994287.18</v>
      </c>
      <c r="BM46" s="273">
        <v>2799192.24</v>
      </c>
      <c r="BN46" s="273">
        <v>1918757.75</v>
      </c>
      <c r="BO46" s="1008">
        <v>951115.25</v>
      </c>
      <c r="BP46" s="1008">
        <v>714154.87</v>
      </c>
      <c r="BQ46" s="1008">
        <v>632771.37</v>
      </c>
      <c r="BR46" s="343">
        <v>692452.08</v>
      </c>
      <c r="BS46" s="343"/>
      <c r="BT46" s="343"/>
      <c r="BU46" s="341">
        <f t="shared" si="35"/>
        <v>-912920.56</v>
      </c>
      <c r="BV46" s="339">
        <f t="shared" si="35"/>
        <v>-906208.42999999993</v>
      </c>
      <c r="BW46" s="339">
        <f t="shared" si="35"/>
        <v>348030.25</v>
      </c>
      <c r="BX46" s="339">
        <f t="shared" si="35"/>
        <v>25879.289999999921</v>
      </c>
      <c r="BY46" s="339">
        <f t="shared" si="35"/>
        <v>-851112.74</v>
      </c>
      <c r="BZ46" s="339">
        <f t="shared" si="35"/>
        <v>-319950.26</v>
      </c>
      <c r="CA46" s="339">
        <f t="shared" si="35"/>
        <v>195149.09000000003</v>
      </c>
      <c r="CB46" s="339">
        <f t="shared" si="35"/>
        <v>74976.969999999972</v>
      </c>
      <c r="CC46" s="339">
        <f t="shared" si="35"/>
        <v>-1830789.9700000002</v>
      </c>
      <c r="CD46" s="344">
        <f t="shared" si="35"/>
        <v>-227856.39999999991</v>
      </c>
      <c r="CE46" s="339">
        <f t="shared" si="35"/>
        <v>-579519.04000000027</v>
      </c>
      <c r="CF46" s="339">
        <f t="shared" si="35"/>
        <v>1593580.8599999999</v>
      </c>
      <c r="CG46" s="339">
        <f t="shared" si="35"/>
        <v>1135000.21</v>
      </c>
      <c r="CH46" s="339">
        <f t="shared" si="35"/>
        <v>-101851.16999999993</v>
      </c>
      <c r="CI46" s="339">
        <f t="shared" si="35"/>
        <v>-511709.44999999995</v>
      </c>
      <c r="CJ46" s="339">
        <f t="shared" si="35"/>
        <v>-60086.579999999958</v>
      </c>
      <c r="CK46" s="339">
        <f t="shared" si="36"/>
        <v>-327894.40999999997</v>
      </c>
      <c r="CL46" s="340">
        <f t="shared" si="36"/>
        <v>519170.51</v>
      </c>
      <c r="CM46" s="345">
        <f t="shared" si="36"/>
        <v>-25107.050000000047</v>
      </c>
      <c r="CN46" s="340">
        <f t="shared" si="36"/>
        <v>97595.339999999967</v>
      </c>
      <c r="CO46" s="340">
        <f t="shared" si="36"/>
        <v>976130.5</v>
      </c>
      <c r="CP46" s="340">
        <f t="shared" si="36"/>
        <v>-1409929.55</v>
      </c>
      <c r="CQ46" s="346">
        <f t="shared" si="36"/>
        <v>-22892.789999999804</v>
      </c>
      <c r="CR46" s="340">
        <f t="shared" si="36"/>
        <v>360493.7200000002</v>
      </c>
      <c r="CS46" s="340">
        <f t="shared" si="36"/>
        <v>308477.87000000011</v>
      </c>
      <c r="CT46" s="340">
        <f t="shared" si="36"/>
        <v>2081266.6299999997</v>
      </c>
      <c r="CU46" s="340">
        <f t="shared" si="36"/>
        <v>2648298.63</v>
      </c>
      <c r="CV46" s="340">
        <f t="shared" si="36"/>
        <v>1687134.26</v>
      </c>
      <c r="CW46" s="340">
        <f t="shared" si="36"/>
        <v>1363370.1099999999</v>
      </c>
      <c r="CX46" s="340">
        <f t="shared" si="36"/>
        <v>153273.41000000003</v>
      </c>
      <c r="CY46" s="340">
        <f t="shared" si="37"/>
        <v>375072.15999999992</v>
      </c>
      <c r="CZ46" s="340">
        <f t="shared" si="37"/>
        <v>217177.09000000008</v>
      </c>
      <c r="DA46" s="340">
        <f t="shared" si="37"/>
        <v>1551417.55</v>
      </c>
      <c r="DB46" s="344">
        <f t="shared" si="37"/>
        <v>2238595.85</v>
      </c>
    </row>
    <row r="47" spans="1:106" x14ac:dyDescent="0.25">
      <c r="A47" s="296"/>
      <c r="B47" s="968" t="str">
        <f>$B$12</f>
        <v>Small C&amp;I [3]</v>
      </c>
      <c r="C47" s="1003">
        <v>1095611.97</v>
      </c>
      <c r="D47" s="342">
        <v>1008688.15</v>
      </c>
      <c r="E47" s="342">
        <v>415968.05</v>
      </c>
      <c r="F47" s="342">
        <v>224574.02</v>
      </c>
      <c r="G47" s="342">
        <v>105207.33</v>
      </c>
      <c r="H47" s="342">
        <v>73719.98</v>
      </c>
      <c r="I47" s="342">
        <v>90785.05</v>
      </c>
      <c r="J47" s="342">
        <v>63833.78</v>
      </c>
      <c r="K47" s="342">
        <v>85145.45</v>
      </c>
      <c r="L47" s="419">
        <v>158791.37</v>
      </c>
      <c r="M47" s="1004">
        <v>507705.89</v>
      </c>
      <c r="N47" s="419">
        <v>879479.72</v>
      </c>
      <c r="O47" s="342">
        <v>1002832.39</v>
      </c>
      <c r="P47" s="342">
        <v>742713.27</v>
      </c>
      <c r="Q47" s="342">
        <v>524848.39</v>
      </c>
      <c r="R47" s="342">
        <v>305606</v>
      </c>
      <c r="S47" s="1005">
        <v>84133.43</v>
      </c>
      <c r="T47" s="1005">
        <v>88977.56</v>
      </c>
      <c r="U47" s="1005">
        <v>60692.57</v>
      </c>
      <c r="V47" s="1005">
        <v>48022.720000000001</v>
      </c>
      <c r="W47" s="1005">
        <v>133293.4</v>
      </c>
      <c r="X47" s="1006">
        <v>294928.26</v>
      </c>
      <c r="Y47" s="1007">
        <v>551001.36</v>
      </c>
      <c r="Z47" s="1005">
        <v>1001933.34</v>
      </c>
      <c r="AA47" s="1005">
        <v>1294633.3</v>
      </c>
      <c r="AB47" s="1005">
        <v>699255.69</v>
      </c>
      <c r="AC47" s="1005">
        <v>312840.64</v>
      </c>
      <c r="AD47" s="1005">
        <v>188002.78</v>
      </c>
      <c r="AE47" s="1005">
        <v>93223.360000000001</v>
      </c>
      <c r="AF47" s="1005">
        <v>87545.61</v>
      </c>
      <c r="AG47" s="1005">
        <v>69845.600000000006</v>
      </c>
      <c r="AH47" s="1005">
        <v>52174.89</v>
      </c>
      <c r="AI47" s="1005">
        <v>129514.29</v>
      </c>
      <c r="AJ47" s="1008">
        <v>273298.53999999998</v>
      </c>
      <c r="AK47" s="1009">
        <v>497398.53</v>
      </c>
      <c r="AL47" s="1008">
        <v>989752.1</v>
      </c>
      <c r="AM47" s="1008">
        <v>1597511.51</v>
      </c>
      <c r="AN47" s="1008">
        <v>1316623.54</v>
      </c>
      <c r="AO47" s="1008">
        <v>912098.79</v>
      </c>
      <c r="AP47" s="1008">
        <v>196570.74</v>
      </c>
      <c r="AQ47" s="1008">
        <v>2215218.8199999998</v>
      </c>
      <c r="AR47" s="1008">
        <v>312859.58</v>
      </c>
      <c r="AS47" s="1008">
        <v>191885.74</v>
      </c>
      <c r="AT47" s="1008">
        <v>268772.75999999995</v>
      </c>
      <c r="AU47" s="1008">
        <v>275362.72000000003</v>
      </c>
      <c r="AV47" s="1008">
        <v>504306.06</v>
      </c>
      <c r="AW47" s="1009">
        <v>1000423.3200000001</v>
      </c>
      <c r="AX47" s="1008">
        <v>2175260.39</v>
      </c>
      <c r="AY47" s="1008">
        <v>2483841.98</v>
      </c>
      <c r="AZ47" s="1008">
        <v>1922616.83</v>
      </c>
      <c r="BA47" s="1008">
        <v>1739799.7599999998</v>
      </c>
      <c r="BB47" s="1008">
        <v>402153.13000000006</v>
      </c>
      <c r="BC47" s="1008">
        <v>292266.89</v>
      </c>
      <c r="BD47" s="1008">
        <v>166627.53</v>
      </c>
      <c r="BE47" s="1008">
        <v>47353.240000000013</v>
      </c>
      <c r="BF47" s="1008">
        <v>322650.24999999994</v>
      </c>
      <c r="BG47" s="1008">
        <v>777810.5</v>
      </c>
      <c r="BH47" s="1008">
        <v>477310.39</v>
      </c>
      <c r="BI47" s="1009">
        <v>782413.96000000008</v>
      </c>
      <c r="BJ47" s="273">
        <v>1152455.52</v>
      </c>
      <c r="BK47" s="273">
        <v>1291395.1499999999</v>
      </c>
      <c r="BL47" s="273">
        <v>896433.79</v>
      </c>
      <c r="BM47" s="273">
        <v>856291.22</v>
      </c>
      <c r="BN47" s="273">
        <v>326088.98</v>
      </c>
      <c r="BO47" s="1008">
        <v>169208.44</v>
      </c>
      <c r="BP47" s="1008">
        <v>132900.60999999999</v>
      </c>
      <c r="BQ47" s="1008">
        <v>134301.57999999999</v>
      </c>
      <c r="BR47" s="343">
        <v>141975.03</v>
      </c>
      <c r="BS47" s="343"/>
      <c r="BT47" s="343"/>
      <c r="BU47" s="341">
        <f t="shared" si="35"/>
        <v>-92779.579999999958</v>
      </c>
      <c r="BV47" s="339">
        <f t="shared" si="35"/>
        <v>-265974.88</v>
      </c>
      <c r="BW47" s="339">
        <f t="shared" si="35"/>
        <v>108880.34000000003</v>
      </c>
      <c r="BX47" s="339">
        <f t="shared" si="35"/>
        <v>81031.98000000001</v>
      </c>
      <c r="BY47" s="339">
        <f t="shared" si="35"/>
        <v>-21073.900000000009</v>
      </c>
      <c r="BZ47" s="339">
        <f t="shared" si="35"/>
        <v>15257.580000000002</v>
      </c>
      <c r="CA47" s="339">
        <f t="shared" si="35"/>
        <v>-30092.480000000003</v>
      </c>
      <c r="CB47" s="339">
        <f t="shared" si="35"/>
        <v>-15811.059999999998</v>
      </c>
      <c r="CC47" s="339">
        <f t="shared" si="35"/>
        <v>48147.95</v>
      </c>
      <c r="CD47" s="344">
        <f t="shared" si="35"/>
        <v>136136.89000000001</v>
      </c>
      <c r="CE47" s="339">
        <f t="shared" si="35"/>
        <v>43295.469999999972</v>
      </c>
      <c r="CF47" s="339">
        <f t="shared" si="35"/>
        <v>122453.62</v>
      </c>
      <c r="CG47" s="339">
        <f t="shared" si="35"/>
        <v>291800.91000000003</v>
      </c>
      <c r="CH47" s="339">
        <f t="shared" si="35"/>
        <v>-43457.580000000075</v>
      </c>
      <c r="CI47" s="339">
        <f t="shared" si="35"/>
        <v>-212007.75</v>
      </c>
      <c r="CJ47" s="339">
        <f t="shared" si="35"/>
        <v>-117603.22</v>
      </c>
      <c r="CK47" s="339">
        <f t="shared" si="36"/>
        <v>9089.9300000000076</v>
      </c>
      <c r="CL47" s="340">
        <f t="shared" si="36"/>
        <v>-1431.9499999999971</v>
      </c>
      <c r="CM47" s="345">
        <f t="shared" si="36"/>
        <v>9153.0300000000061</v>
      </c>
      <c r="CN47" s="340">
        <f t="shared" si="36"/>
        <v>4152.1699999999983</v>
      </c>
      <c r="CO47" s="340">
        <f t="shared" si="36"/>
        <v>-3779.1100000000006</v>
      </c>
      <c r="CP47" s="340">
        <f t="shared" si="36"/>
        <v>-21629.72000000003</v>
      </c>
      <c r="CQ47" s="346">
        <f t="shared" si="36"/>
        <v>-53602.829999999958</v>
      </c>
      <c r="CR47" s="340">
        <f t="shared" si="36"/>
        <v>-12181.239999999991</v>
      </c>
      <c r="CS47" s="340">
        <f t="shared" si="36"/>
        <v>302878.20999999996</v>
      </c>
      <c r="CT47" s="340">
        <f t="shared" si="36"/>
        <v>617367.85000000009</v>
      </c>
      <c r="CU47" s="340">
        <f t="shared" si="36"/>
        <v>599258.15</v>
      </c>
      <c r="CV47" s="340">
        <f t="shared" si="36"/>
        <v>8567.9599999999919</v>
      </c>
      <c r="CW47" s="340">
        <f t="shared" si="36"/>
        <v>2121995.46</v>
      </c>
      <c r="CX47" s="340">
        <f t="shared" si="36"/>
        <v>225313.97000000003</v>
      </c>
      <c r="CY47" s="340">
        <f t="shared" si="37"/>
        <v>122040.13999999998</v>
      </c>
      <c r="CZ47" s="340">
        <f t="shared" si="37"/>
        <v>216597.86999999994</v>
      </c>
      <c r="DA47" s="340">
        <f t="shared" si="37"/>
        <v>145848.43000000005</v>
      </c>
      <c r="DB47" s="344">
        <f t="shared" si="37"/>
        <v>231007.52000000002</v>
      </c>
    </row>
    <row r="48" spans="1:106" x14ac:dyDescent="0.25">
      <c r="A48" s="296"/>
      <c r="B48" s="968" t="str">
        <f>$B$13</f>
        <v>Medium C&amp;I [4]</v>
      </c>
      <c r="C48" s="1003">
        <v>982409.61</v>
      </c>
      <c r="D48" s="342">
        <v>968348.93</v>
      </c>
      <c r="E48" s="342">
        <v>453808.76</v>
      </c>
      <c r="F48" s="342">
        <v>267262.37</v>
      </c>
      <c r="G48" s="342">
        <v>158545.94</v>
      </c>
      <c r="H48" s="342">
        <v>125393.91</v>
      </c>
      <c r="I48" s="342">
        <v>89616.77</v>
      </c>
      <c r="J48" s="342">
        <v>119591.67999999999</v>
      </c>
      <c r="K48" s="342">
        <v>152945.54999999999</v>
      </c>
      <c r="L48" s="419">
        <v>297250.12</v>
      </c>
      <c r="M48" s="1004">
        <v>572885.97</v>
      </c>
      <c r="N48" s="419">
        <v>1167901.82</v>
      </c>
      <c r="O48" s="342">
        <v>1023125.42</v>
      </c>
      <c r="P48" s="342">
        <v>961576.84</v>
      </c>
      <c r="Q48" s="342">
        <v>435041.36</v>
      </c>
      <c r="R48" s="342">
        <v>392889.78</v>
      </c>
      <c r="S48" s="1005">
        <v>178294.76</v>
      </c>
      <c r="T48" s="1005">
        <v>123501.02</v>
      </c>
      <c r="U48" s="1005">
        <v>41655.25</v>
      </c>
      <c r="V48" s="1005">
        <v>99254.81</v>
      </c>
      <c r="W48" s="1005">
        <v>174708.33</v>
      </c>
      <c r="X48" s="1006">
        <v>491426.92</v>
      </c>
      <c r="Y48" s="1007">
        <v>671755.89</v>
      </c>
      <c r="Z48" s="1005">
        <v>1055482.04</v>
      </c>
      <c r="AA48" s="1005">
        <v>1341826.24</v>
      </c>
      <c r="AB48" s="1005">
        <v>729248.51</v>
      </c>
      <c r="AC48" s="1005">
        <v>464741.3</v>
      </c>
      <c r="AD48" s="1005">
        <v>384570.25</v>
      </c>
      <c r="AE48" s="1005">
        <v>140759.01</v>
      </c>
      <c r="AF48" s="1005">
        <v>134843.76999999999</v>
      </c>
      <c r="AG48" s="1005">
        <v>140172.14000000001</v>
      </c>
      <c r="AH48" s="1005">
        <v>111115.79</v>
      </c>
      <c r="AI48" s="1005">
        <v>278263.78999999998</v>
      </c>
      <c r="AJ48" s="1008">
        <v>371856.82</v>
      </c>
      <c r="AK48" s="1009">
        <v>541080.23</v>
      </c>
      <c r="AL48" s="1008">
        <v>1081276.8</v>
      </c>
      <c r="AM48" s="1008">
        <v>1460291.53</v>
      </c>
      <c r="AN48" s="1008">
        <v>1315763.0800000003</v>
      </c>
      <c r="AO48" s="1008">
        <v>1157062.31</v>
      </c>
      <c r="AP48" s="1008">
        <v>623923.40999999992</v>
      </c>
      <c r="AQ48" s="1008">
        <v>444842.98</v>
      </c>
      <c r="AR48" s="1008">
        <v>241905.91</v>
      </c>
      <c r="AS48" s="1008">
        <v>155771.25000000003</v>
      </c>
      <c r="AT48" s="1008">
        <v>201698.09999999998</v>
      </c>
      <c r="AU48" s="1008">
        <v>318213.82000000007</v>
      </c>
      <c r="AV48" s="1008">
        <v>480912.18</v>
      </c>
      <c r="AW48" s="1009">
        <v>767090.08</v>
      </c>
      <c r="AX48" s="1008">
        <v>1122259.08</v>
      </c>
      <c r="AY48" s="1008">
        <v>1384770.1199999999</v>
      </c>
      <c r="AZ48" s="1008">
        <v>1220215.77</v>
      </c>
      <c r="BA48" s="1008">
        <v>850814.7699999999</v>
      </c>
      <c r="BB48" s="1008">
        <v>315528.15999999997</v>
      </c>
      <c r="BC48" s="1008">
        <v>275641.26</v>
      </c>
      <c r="BD48" s="1008">
        <v>389637.10999999993</v>
      </c>
      <c r="BE48" s="1008">
        <v>139793.73000000001</v>
      </c>
      <c r="BF48" s="1008">
        <v>123564.22</v>
      </c>
      <c r="BG48" s="1008">
        <v>212073.19</v>
      </c>
      <c r="BH48" s="1008">
        <v>582998.79999999993</v>
      </c>
      <c r="BI48" s="1009">
        <v>863543.68</v>
      </c>
      <c r="BJ48" s="273">
        <v>1198278.18</v>
      </c>
      <c r="BK48" s="273">
        <v>1224249.83</v>
      </c>
      <c r="BL48" s="273">
        <v>927606.24</v>
      </c>
      <c r="BM48" s="273">
        <v>789699.77</v>
      </c>
      <c r="BN48" s="273">
        <v>451494.01</v>
      </c>
      <c r="BO48" s="1008">
        <v>176665.33</v>
      </c>
      <c r="BP48" s="1008">
        <v>139972.06</v>
      </c>
      <c r="BQ48" s="1008">
        <v>128688.73</v>
      </c>
      <c r="BR48" s="343">
        <v>136386.51</v>
      </c>
      <c r="BS48" s="343"/>
      <c r="BT48" s="343"/>
      <c r="BU48" s="341">
        <f t="shared" si="35"/>
        <v>40715.810000000056</v>
      </c>
      <c r="BV48" s="339">
        <f t="shared" si="35"/>
        <v>-6772.0900000000838</v>
      </c>
      <c r="BW48" s="339">
        <f t="shared" si="35"/>
        <v>-18767.400000000023</v>
      </c>
      <c r="BX48" s="339">
        <f t="shared" si="35"/>
        <v>125627.41000000003</v>
      </c>
      <c r="BY48" s="339">
        <f t="shared" si="35"/>
        <v>19748.820000000007</v>
      </c>
      <c r="BZ48" s="339">
        <f t="shared" si="35"/>
        <v>-1892.8899999999994</v>
      </c>
      <c r="CA48" s="339">
        <f t="shared" si="35"/>
        <v>-47961.520000000004</v>
      </c>
      <c r="CB48" s="339">
        <f t="shared" si="35"/>
        <v>-20336.869999999995</v>
      </c>
      <c r="CC48" s="339">
        <f t="shared" si="35"/>
        <v>21762.78</v>
      </c>
      <c r="CD48" s="344">
        <f t="shared" si="35"/>
        <v>194176.8</v>
      </c>
      <c r="CE48" s="339">
        <f t="shared" si="35"/>
        <v>98869.920000000042</v>
      </c>
      <c r="CF48" s="339">
        <f t="shared" si="35"/>
        <v>-112419.78000000003</v>
      </c>
      <c r="CG48" s="339">
        <f t="shared" si="35"/>
        <v>318700.81999999995</v>
      </c>
      <c r="CH48" s="339">
        <f t="shared" si="35"/>
        <v>-232328.32999999996</v>
      </c>
      <c r="CI48" s="339">
        <f t="shared" si="35"/>
        <v>29699.940000000002</v>
      </c>
      <c r="CJ48" s="339">
        <f t="shared" si="35"/>
        <v>-8319.5300000000279</v>
      </c>
      <c r="CK48" s="339">
        <f t="shared" si="36"/>
        <v>-37535.75</v>
      </c>
      <c r="CL48" s="340">
        <f t="shared" si="36"/>
        <v>11342.749999999985</v>
      </c>
      <c r="CM48" s="345">
        <f t="shared" si="36"/>
        <v>98516.890000000014</v>
      </c>
      <c r="CN48" s="340">
        <f t="shared" si="36"/>
        <v>11860.979999999996</v>
      </c>
      <c r="CO48" s="340">
        <f t="shared" si="36"/>
        <v>103555.45999999999</v>
      </c>
      <c r="CP48" s="340">
        <f t="shared" si="36"/>
        <v>-119570.09999999998</v>
      </c>
      <c r="CQ48" s="346">
        <f t="shared" si="36"/>
        <v>-130675.66000000003</v>
      </c>
      <c r="CR48" s="340">
        <f t="shared" si="36"/>
        <v>25794.760000000009</v>
      </c>
      <c r="CS48" s="340">
        <f t="shared" si="36"/>
        <v>118465.29000000004</v>
      </c>
      <c r="CT48" s="340">
        <f t="shared" si="36"/>
        <v>586514.5700000003</v>
      </c>
      <c r="CU48" s="340">
        <f t="shared" si="36"/>
        <v>692321.01</v>
      </c>
      <c r="CV48" s="340">
        <f t="shared" si="36"/>
        <v>239353.15999999992</v>
      </c>
      <c r="CW48" s="340">
        <f t="shared" si="36"/>
        <v>304083.96999999997</v>
      </c>
      <c r="CX48" s="340">
        <f t="shared" si="36"/>
        <v>107062.14000000001</v>
      </c>
      <c r="CY48" s="340">
        <f t="shared" si="37"/>
        <v>15599.110000000015</v>
      </c>
      <c r="CZ48" s="340">
        <f t="shared" si="37"/>
        <v>90582.309999999983</v>
      </c>
      <c r="DA48" s="340">
        <f t="shared" si="37"/>
        <v>39950.030000000086</v>
      </c>
      <c r="DB48" s="344">
        <f t="shared" si="37"/>
        <v>109055.35999999999</v>
      </c>
    </row>
    <row r="49" spans="1:106" ht="17.25" x14ac:dyDescent="0.4">
      <c r="A49" s="296"/>
      <c r="B49" s="968" t="str">
        <f>$B$14</f>
        <v>Large C&amp;I [5]</v>
      </c>
      <c r="C49" s="1010">
        <v>520766.3</v>
      </c>
      <c r="D49" s="347">
        <v>783972.36</v>
      </c>
      <c r="E49" s="347">
        <v>867309.08</v>
      </c>
      <c r="F49" s="347">
        <v>368808.16</v>
      </c>
      <c r="G49" s="347">
        <v>252380.09</v>
      </c>
      <c r="H49" s="347">
        <v>101449.3</v>
      </c>
      <c r="I49" s="347">
        <v>148842.17000000001</v>
      </c>
      <c r="J49" s="347">
        <v>213906.19</v>
      </c>
      <c r="K49" s="347">
        <v>167045.85999999999</v>
      </c>
      <c r="L49" s="1011">
        <v>409170.47</v>
      </c>
      <c r="M49" s="1012">
        <v>463175.7</v>
      </c>
      <c r="N49" s="1011">
        <v>897531.22</v>
      </c>
      <c r="O49" s="347">
        <v>1109990.51</v>
      </c>
      <c r="P49" s="347">
        <v>746437.06</v>
      </c>
      <c r="Q49" s="347">
        <v>803907.91</v>
      </c>
      <c r="R49" s="347">
        <v>594341.84</v>
      </c>
      <c r="S49" s="1013">
        <v>304873.55</v>
      </c>
      <c r="T49" s="1013">
        <v>351295.66</v>
      </c>
      <c r="U49" s="1013">
        <v>340531.04</v>
      </c>
      <c r="V49" s="1013">
        <v>277898.56</v>
      </c>
      <c r="W49" s="1013">
        <v>304406.27</v>
      </c>
      <c r="X49" s="1014">
        <v>1565062.36</v>
      </c>
      <c r="Y49" s="1015">
        <v>647226.93000000005</v>
      </c>
      <c r="Z49" s="1013">
        <v>967900.8</v>
      </c>
      <c r="AA49" s="1013">
        <v>1461679.63</v>
      </c>
      <c r="AB49" s="1013">
        <v>-16877.61</v>
      </c>
      <c r="AC49" s="1013">
        <v>400464.03</v>
      </c>
      <c r="AD49" s="1013">
        <v>497873.93</v>
      </c>
      <c r="AE49" s="1013">
        <v>-67897.490000000005</v>
      </c>
      <c r="AF49" s="1013">
        <v>317282.67</v>
      </c>
      <c r="AG49" s="1013">
        <v>224674.41</v>
      </c>
      <c r="AH49" s="1013">
        <v>899353.56</v>
      </c>
      <c r="AI49" s="1013">
        <v>307090.2</v>
      </c>
      <c r="AJ49" s="1016">
        <v>315083.57</v>
      </c>
      <c r="AK49" s="1017">
        <v>372313.95</v>
      </c>
      <c r="AL49" s="1016">
        <v>659117.18999999994</v>
      </c>
      <c r="AM49" s="1016">
        <v>731284.85</v>
      </c>
      <c r="AN49" s="1016">
        <v>1574749.5299999998</v>
      </c>
      <c r="AO49" s="1016">
        <v>1274282.9800000002</v>
      </c>
      <c r="AP49" s="1016">
        <v>722111.38</v>
      </c>
      <c r="AQ49" s="1016">
        <v>333589.75</v>
      </c>
      <c r="AR49" s="1016">
        <v>341996.35</v>
      </c>
      <c r="AS49" s="1016">
        <v>459090.63</v>
      </c>
      <c r="AT49" s="1016">
        <v>223034.56</v>
      </c>
      <c r="AU49" s="1016">
        <v>312363.83</v>
      </c>
      <c r="AV49" s="1016">
        <v>472809.38</v>
      </c>
      <c r="AW49" s="1017">
        <v>794922.43</v>
      </c>
      <c r="AX49" s="1016">
        <v>866334.12</v>
      </c>
      <c r="AY49" s="1016">
        <v>1877753.2</v>
      </c>
      <c r="AZ49" s="1016">
        <v>1129896.2000000002</v>
      </c>
      <c r="BA49" s="1016">
        <v>637603.42000000004</v>
      </c>
      <c r="BB49" s="1016">
        <v>235715.38999999998</v>
      </c>
      <c r="BC49" s="1016">
        <v>233572.18000000002</v>
      </c>
      <c r="BD49" s="1016">
        <v>289465.03000000003</v>
      </c>
      <c r="BE49" s="1016">
        <v>117830.83</v>
      </c>
      <c r="BF49" s="1016">
        <v>161557.88</v>
      </c>
      <c r="BG49" s="1016">
        <v>158516.68000000002</v>
      </c>
      <c r="BH49" s="1016">
        <v>472623.75</v>
      </c>
      <c r="BI49" s="1017">
        <v>510435.5</v>
      </c>
      <c r="BJ49" s="273">
        <v>1839814.46</v>
      </c>
      <c r="BK49" s="273">
        <v>1626684.36</v>
      </c>
      <c r="BL49" s="273">
        <v>755965.15</v>
      </c>
      <c r="BM49" s="273">
        <v>884324.12</v>
      </c>
      <c r="BN49" s="273">
        <v>378057.61</v>
      </c>
      <c r="BO49" s="1016">
        <v>136236.46</v>
      </c>
      <c r="BP49" s="1016">
        <v>157767.81</v>
      </c>
      <c r="BQ49" s="1016">
        <v>187891.25</v>
      </c>
      <c r="BR49" s="348">
        <v>87892.65</v>
      </c>
      <c r="BS49" s="348"/>
      <c r="BT49" s="348"/>
      <c r="BU49" s="349">
        <f t="shared" si="35"/>
        <v>589224.21</v>
      </c>
      <c r="BV49" s="350">
        <f t="shared" si="35"/>
        <v>-37535.29999999993</v>
      </c>
      <c r="BW49" s="350">
        <f t="shared" si="35"/>
        <v>-63401.169999999925</v>
      </c>
      <c r="BX49" s="350">
        <f t="shared" si="35"/>
        <v>225533.68</v>
      </c>
      <c r="BY49" s="350">
        <f t="shared" si="35"/>
        <v>52493.459999999992</v>
      </c>
      <c r="BZ49" s="350">
        <f t="shared" si="35"/>
        <v>249846.36</v>
      </c>
      <c r="CA49" s="350">
        <f t="shared" si="35"/>
        <v>191688.86999999997</v>
      </c>
      <c r="CB49" s="350">
        <f t="shared" si="35"/>
        <v>63992.369999999995</v>
      </c>
      <c r="CC49" s="350">
        <f t="shared" si="35"/>
        <v>137360.41000000003</v>
      </c>
      <c r="CD49" s="351">
        <f t="shared" si="35"/>
        <v>1155891.8900000001</v>
      </c>
      <c r="CE49" s="350">
        <f t="shared" si="35"/>
        <v>184051.23000000004</v>
      </c>
      <c r="CF49" s="350">
        <f t="shared" si="35"/>
        <v>70369.580000000075</v>
      </c>
      <c r="CG49" s="350">
        <f t="shared" si="35"/>
        <v>351689.11999999988</v>
      </c>
      <c r="CH49" s="350">
        <f t="shared" si="35"/>
        <v>-763314.67</v>
      </c>
      <c r="CI49" s="350">
        <f t="shared" si="35"/>
        <v>-403443.88</v>
      </c>
      <c r="CJ49" s="350">
        <f t="shared" si="35"/>
        <v>-96467.909999999974</v>
      </c>
      <c r="CK49" s="350">
        <f t="shared" si="36"/>
        <v>-372771.04</v>
      </c>
      <c r="CL49" s="352">
        <f t="shared" si="36"/>
        <v>-34012.989999999991</v>
      </c>
      <c r="CM49" s="353">
        <f t="shared" si="36"/>
        <v>-115856.62999999998</v>
      </c>
      <c r="CN49" s="352">
        <f t="shared" si="36"/>
        <v>621455</v>
      </c>
      <c r="CO49" s="352">
        <f t="shared" si="36"/>
        <v>2683.929999999993</v>
      </c>
      <c r="CP49" s="352">
        <f t="shared" si="36"/>
        <v>-1249978.79</v>
      </c>
      <c r="CQ49" s="354">
        <f t="shared" si="36"/>
        <v>-274912.98000000004</v>
      </c>
      <c r="CR49" s="352">
        <f t="shared" si="36"/>
        <v>-308783.6100000001</v>
      </c>
      <c r="CS49" s="352">
        <f t="shared" si="36"/>
        <v>-730394.77999999991</v>
      </c>
      <c r="CT49" s="352">
        <f t="shared" si="36"/>
        <v>1591627.14</v>
      </c>
      <c r="CU49" s="352">
        <f t="shared" si="36"/>
        <v>873818.95000000019</v>
      </c>
      <c r="CV49" s="352">
        <f t="shared" si="36"/>
        <v>224237.45</v>
      </c>
      <c r="CW49" s="352">
        <f t="shared" si="36"/>
        <v>401487.24</v>
      </c>
      <c r="CX49" s="352">
        <f t="shared" si="36"/>
        <v>24713.679999999993</v>
      </c>
      <c r="CY49" s="352">
        <f t="shared" si="37"/>
        <v>234416.22</v>
      </c>
      <c r="CZ49" s="352">
        <f t="shared" si="37"/>
        <v>-676319</v>
      </c>
      <c r="DA49" s="352">
        <f t="shared" si="37"/>
        <v>5273.6300000000047</v>
      </c>
      <c r="DB49" s="351">
        <f t="shared" si="37"/>
        <v>157725.81</v>
      </c>
    </row>
    <row r="50" spans="1:106" x14ac:dyDescent="0.25">
      <c r="A50" s="296"/>
      <c r="B50" s="968" t="str">
        <f>$B$15</f>
        <v>Total</v>
      </c>
      <c r="C50" s="1003">
        <f>SUM(C45:C49)</f>
        <v>17095648.699999999</v>
      </c>
      <c r="D50" s="342">
        <f>SUM(D45:D49)</f>
        <v>16277126.389999999</v>
      </c>
      <c r="E50" s="342">
        <f t="shared" ref="E50:CC50" si="38">SUM(E45:E49)</f>
        <v>6985330.1200000001</v>
      </c>
      <c r="F50" s="342">
        <f t="shared" si="38"/>
        <v>5624043.4799999995</v>
      </c>
      <c r="G50" s="342">
        <f t="shared" si="38"/>
        <v>4017615.05</v>
      </c>
      <c r="H50" s="342">
        <f t="shared" si="38"/>
        <v>2264557.0699999998</v>
      </c>
      <c r="I50" s="342">
        <f t="shared" si="38"/>
        <v>1744670.4400000002</v>
      </c>
      <c r="J50" s="342">
        <f t="shared" si="38"/>
        <v>2033370.3499999999</v>
      </c>
      <c r="K50" s="342">
        <f t="shared" si="38"/>
        <v>2374220.5499999998</v>
      </c>
      <c r="L50" s="419">
        <f t="shared" si="38"/>
        <v>5490592.71</v>
      </c>
      <c r="M50" s="1004">
        <f t="shared" si="38"/>
        <v>9484969.1400000006</v>
      </c>
      <c r="N50" s="419">
        <f t="shared" si="38"/>
        <v>11648055.420000002</v>
      </c>
      <c r="O50" s="342">
        <f t="shared" si="38"/>
        <v>15834555.16</v>
      </c>
      <c r="P50" s="342">
        <f t="shared" si="38"/>
        <v>10362424.199999999</v>
      </c>
      <c r="Q50" s="342">
        <f t="shared" si="38"/>
        <v>7611610.3399999999</v>
      </c>
      <c r="R50" s="342">
        <f t="shared" si="38"/>
        <v>6439945.0700000003</v>
      </c>
      <c r="S50" s="1005">
        <f t="shared" si="38"/>
        <v>2019257.56</v>
      </c>
      <c r="T50" s="1005">
        <f t="shared" si="38"/>
        <v>1865384.97</v>
      </c>
      <c r="U50" s="1005">
        <f t="shared" si="38"/>
        <v>2172974.8199999998</v>
      </c>
      <c r="V50" s="1005">
        <f t="shared" si="38"/>
        <v>1771811.24</v>
      </c>
      <c r="W50" s="1005">
        <f t="shared" si="38"/>
        <v>670454</v>
      </c>
      <c r="X50" s="1006">
        <f t="shared" si="38"/>
        <v>7540966.3400000008</v>
      </c>
      <c r="Y50" s="1007">
        <f t="shared" si="38"/>
        <v>7996605.669999999</v>
      </c>
      <c r="Z50" s="1005">
        <f t="shared" si="38"/>
        <v>14987880.16</v>
      </c>
      <c r="AA50" s="1005">
        <f t="shared" si="38"/>
        <v>18118191.260000002</v>
      </c>
      <c r="AB50" s="1005">
        <f t="shared" si="38"/>
        <v>9547562.9700000007</v>
      </c>
      <c r="AC50" s="1005">
        <f t="shared" si="38"/>
        <v>6578285.1699999999</v>
      </c>
      <c r="AD50" s="1005">
        <f t="shared" si="38"/>
        <v>5282062.84</v>
      </c>
      <c r="AE50" s="1005">
        <f t="shared" si="38"/>
        <v>1630413.59</v>
      </c>
      <c r="AF50" s="1005">
        <f t="shared" si="38"/>
        <v>3004678.54</v>
      </c>
      <c r="AG50" s="1005">
        <v>2088750.62</v>
      </c>
      <c r="AH50" s="1005">
        <f t="shared" ref="AH50" si="39">SUM(AH45:AH49)</f>
        <v>2671554.5</v>
      </c>
      <c r="AI50" s="1005">
        <f>SUM(AI45:AI49)</f>
        <v>2393298.37</v>
      </c>
      <c r="AJ50" s="1008">
        <v>4843783.68</v>
      </c>
      <c r="AK50" s="1009">
        <f t="shared" ref="AK50:AL50" si="40">SUM(AK45:AK49)</f>
        <v>8614984.5599999987</v>
      </c>
      <c r="AL50" s="1008">
        <f t="shared" si="40"/>
        <v>16475272.800000001</v>
      </c>
      <c r="AM50" s="1008">
        <f>SUM(AM45:AM49)</f>
        <v>20564070.470000003</v>
      </c>
      <c r="AN50" s="1008">
        <f>SUM(AN45:AN49)</f>
        <v>18426583.990000002</v>
      </c>
      <c r="AO50" s="1008">
        <v>14354727.76</v>
      </c>
      <c r="AP50" s="1008">
        <v>9634620.5600000024</v>
      </c>
      <c r="AQ50" s="1008">
        <f>SUM(AQ45:AQ49)</f>
        <v>7406152.7699999996</v>
      </c>
      <c r="AR50" s="1008">
        <f>SUM(AR45:AR49)</f>
        <v>4287270.4000000004</v>
      </c>
      <c r="AS50" s="1008">
        <v>3543844.0599999996</v>
      </c>
      <c r="AT50" s="1008">
        <v>3296786.85</v>
      </c>
      <c r="AU50" s="1008">
        <v>4844113.1100000003</v>
      </c>
      <c r="AV50" s="1008">
        <v>6108082.2299999986</v>
      </c>
      <c r="AW50" s="1009">
        <v>13875243.59</v>
      </c>
      <c r="AX50" s="1008">
        <v>20290751.320000004</v>
      </c>
      <c r="AY50" s="1008">
        <v>22747987.529999997</v>
      </c>
      <c r="AZ50" s="1008">
        <v>19526903.089999996</v>
      </c>
      <c r="BA50" s="1008">
        <v>12760419.57</v>
      </c>
      <c r="BB50" s="1008">
        <v>6599130.5099999998</v>
      </c>
      <c r="BC50" s="1008">
        <v>3960134.89</v>
      </c>
      <c r="BD50" s="1008">
        <v>3936217.2199999997</v>
      </c>
      <c r="BE50" s="1008">
        <v>2313936.9200000004</v>
      </c>
      <c r="BF50" s="1008">
        <v>3008195.16</v>
      </c>
      <c r="BG50" s="1008">
        <v>4349330.45</v>
      </c>
      <c r="BH50" s="1008">
        <v>8078563.7199999988</v>
      </c>
      <c r="BI50" s="1009">
        <v>12141922.770000001</v>
      </c>
      <c r="BJ50" s="273">
        <f>SUM(BJ45:BJ49)</f>
        <v>18120623.140000001</v>
      </c>
      <c r="BK50" s="273">
        <f t="shared" ref="BK50:BN50" si="41">SUM(BK45:BK49)</f>
        <v>19856194.100000001</v>
      </c>
      <c r="BL50" s="273">
        <f t="shared" si="41"/>
        <v>13906321.129999999</v>
      </c>
      <c r="BM50" s="273">
        <f t="shared" si="41"/>
        <v>12575800.390000001</v>
      </c>
      <c r="BN50" s="273">
        <f t="shared" si="41"/>
        <v>6872955.0700000012</v>
      </c>
      <c r="BO50" s="1008">
        <v>3151577.8699999996</v>
      </c>
      <c r="BP50" s="1008">
        <v>2589443.83</v>
      </c>
      <c r="BQ50" s="1008">
        <v>2444320.7000000002</v>
      </c>
      <c r="BR50" s="343">
        <v>2350211.7199999993</v>
      </c>
      <c r="BS50" s="343"/>
      <c r="BT50" s="343"/>
      <c r="BU50" s="341">
        <f t="shared" si="38"/>
        <v>-1261093.54</v>
      </c>
      <c r="BV50" s="339">
        <f t="shared" si="38"/>
        <v>-5914702.1899999995</v>
      </c>
      <c r="BW50" s="339">
        <f t="shared" si="38"/>
        <v>626280.22000000032</v>
      </c>
      <c r="BX50" s="339">
        <f t="shared" si="38"/>
        <v>815901.59000000032</v>
      </c>
      <c r="BY50" s="339">
        <f t="shared" si="38"/>
        <v>-1998357.4899999998</v>
      </c>
      <c r="BZ50" s="339">
        <f t="shared" si="38"/>
        <v>-399172.10000000009</v>
      </c>
      <c r="CA50" s="339">
        <f t="shared" si="38"/>
        <v>428304.37999999989</v>
      </c>
      <c r="CB50" s="339">
        <f t="shared" si="38"/>
        <v>-261559.10999999993</v>
      </c>
      <c r="CC50" s="339">
        <f t="shared" si="38"/>
        <v>-1703766.5500000003</v>
      </c>
      <c r="CD50" s="344">
        <f t="shared" ref="CD50:DB50" si="42">SUM(CD45:CD49)</f>
        <v>2050373.6300000004</v>
      </c>
      <c r="CE50" s="339">
        <f t="shared" si="42"/>
        <v>-1488363.4700000011</v>
      </c>
      <c r="CF50" s="339">
        <f t="shared" si="42"/>
        <v>3339824.7399999993</v>
      </c>
      <c r="CG50" s="339">
        <f t="shared" si="42"/>
        <v>2283636.1000000006</v>
      </c>
      <c r="CH50" s="339">
        <f t="shared" si="42"/>
        <v>-814861.22999999952</v>
      </c>
      <c r="CI50" s="339">
        <f t="shared" si="42"/>
        <v>-1033325.1700000003</v>
      </c>
      <c r="CJ50" s="339">
        <f t="shared" si="42"/>
        <v>-1157882.2300000002</v>
      </c>
      <c r="CK50" s="339">
        <f t="shared" si="42"/>
        <v>-388843.97000000015</v>
      </c>
      <c r="CL50" s="340">
        <f t="shared" si="42"/>
        <v>1139293.5700000003</v>
      </c>
      <c r="CM50" s="345">
        <f t="shared" si="42"/>
        <v>-84224.199999999953</v>
      </c>
      <c r="CN50" s="340">
        <f t="shared" si="42"/>
        <v>899743.25999999978</v>
      </c>
      <c r="CO50" s="340">
        <f t="shared" si="42"/>
        <v>1722844.3699999996</v>
      </c>
      <c r="CP50" s="340">
        <f t="shared" si="42"/>
        <v>-2697182.66</v>
      </c>
      <c r="CQ50" s="346">
        <f t="shared" si="42"/>
        <v>618378.8900000006</v>
      </c>
      <c r="CR50" s="340">
        <f t="shared" si="42"/>
        <v>1487392.6400000018</v>
      </c>
      <c r="CS50" s="340">
        <f t="shared" si="42"/>
        <v>2445879.2099999995</v>
      </c>
      <c r="CT50" s="340">
        <f t="shared" si="42"/>
        <v>8879021.0199999996</v>
      </c>
      <c r="CU50" s="340">
        <f t="shared" si="42"/>
        <v>7776442.5899999999</v>
      </c>
      <c r="CV50" s="340">
        <f t="shared" si="42"/>
        <v>4352557.7200000007</v>
      </c>
      <c r="CW50" s="340">
        <f t="shared" si="42"/>
        <v>5775739.1799999997</v>
      </c>
      <c r="CX50" s="340">
        <f t="shared" si="42"/>
        <v>1282591.8600000001</v>
      </c>
      <c r="CY50" s="340">
        <f t="shared" si="42"/>
        <v>1455093.4399999997</v>
      </c>
      <c r="CZ50" s="340">
        <f t="shared" si="42"/>
        <v>625232.35000000009</v>
      </c>
      <c r="DA50" s="340">
        <f t="shared" si="42"/>
        <v>2450814.7400000007</v>
      </c>
      <c r="DB50" s="344">
        <f t="shared" si="42"/>
        <v>1264298.5499999998</v>
      </c>
    </row>
    <row r="51" spans="1:106" x14ac:dyDescent="0.25">
      <c r="A51" s="296">
        <f>+A44+1</f>
        <v>7</v>
      </c>
      <c r="B51" s="998" t="s">
        <v>34</v>
      </c>
      <c r="C51" s="1003"/>
      <c r="D51" s="342"/>
      <c r="E51" s="342"/>
      <c r="F51" s="342"/>
      <c r="G51" s="342"/>
      <c r="H51" s="342"/>
      <c r="I51" s="342"/>
      <c r="J51" s="342"/>
      <c r="K51" s="342"/>
      <c r="L51" s="419"/>
      <c r="M51" s="1004"/>
      <c r="N51" s="419"/>
      <c r="O51" s="342"/>
      <c r="P51" s="342"/>
      <c r="Q51" s="342"/>
      <c r="R51" s="342"/>
      <c r="S51" s="1005"/>
      <c r="T51" s="1005"/>
      <c r="U51" s="1005"/>
      <c r="V51" s="1005"/>
      <c r="W51" s="1005"/>
      <c r="X51" s="1006"/>
      <c r="Y51" s="1007"/>
      <c r="Z51" s="1005"/>
      <c r="AA51" s="1005"/>
      <c r="AB51" s="1005"/>
      <c r="AC51" s="1005"/>
      <c r="AD51" s="1005"/>
      <c r="AE51" s="1005"/>
      <c r="AF51" s="1005"/>
      <c r="AG51" s="1005"/>
      <c r="AH51" s="1005"/>
      <c r="AI51" s="1005"/>
      <c r="AJ51" s="1008"/>
      <c r="AK51" s="1009"/>
      <c r="AL51" s="1008"/>
      <c r="AM51" s="92"/>
      <c r="AN51" s="92"/>
      <c r="AO51" s="92"/>
      <c r="AP51" s="92"/>
      <c r="AQ51" s="92"/>
      <c r="AR51" s="92"/>
      <c r="AS51" s="92"/>
      <c r="AT51" s="92"/>
      <c r="AU51" s="92"/>
      <c r="AV51" s="92"/>
      <c r="AW51" s="151"/>
      <c r="AX51" s="92"/>
      <c r="AY51" s="92"/>
      <c r="AZ51" s="92"/>
      <c r="BA51" s="92"/>
      <c r="BB51" s="92"/>
      <c r="BC51" s="92"/>
      <c r="BD51" s="92"/>
      <c r="BE51" s="92"/>
      <c r="BF51" s="92"/>
      <c r="BG51" s="92"/>
      <c r="BH51" s="92"/>
      <c r="BI51" s="151"/>
      <c r="BJ51" s="273"/>
      <c r="BK51" s="273"/>
      <c r="BL51" s="273"/>
      <c r="BM51" s="273"/>
      <c r="BN51" s="273"/>
      <c r="BO51" s="92"/>
      <c r="BP51" s="92"/>
      <c r="BQ51" s="92"/>
      <c r="BR51" s="40"/>
      <c r="BS51" s="40"/>
      <c r="BT51" s="40"/>
      <c r="BU51" s="341"/>
      <c r="BV51" s="339"/>
      <c r="BW51" s="339"/>
      <c r="BX51" s="339"/>
      <c r="BY51" s="339"/>
      <c r="BZ51" s="339"/>
      <c r="CA51" s="339"/>
      <c r="CB51" s="339"/>
      <c r="CC51" s="339"/>
      <c r="CD51" s="344"/>
      <c r="CE51" s="339"/>
      <c r="CF51" s="339"/>
      <c r="CG51" s="339"/>
      <c r="CH51" s="339"/>
      <c r="CI51" s="339"/>
      <c r="CJ51" s="339"/>
      <c r="CK51" s="339"/>
      <c r="CL51" s="340"/>
      <c r="CM51" s="345"/>
      <c r="CN51" s="340"/>
      <c r="CO51" s="340"/>
      <c r="CP51" s="340"/>
      <c r="CQ51" s="346"/>
      <c r="CR51" s="340"/>
      <c r="CS51" s="340"/>
      <c r="CT51" s="340"/>
      <c r="CU51" s="340"/>
      <c r="CV51" s="340"/>
      <c r="CW51" s="340"/>
      <c r="CX51" s="340"/>
      <c r="CY51" s="340"/>
      <c r="CZ51" s="340"/>
      <c r="DA51" s="340"/>
      <c r="DB51" s="344"/>
    </row>
    <row r="52" spans="1:106" x14ac:dyDescent="0.25">
      <c r="A52" s="296"/>
      <c r="B52" s="968" t="str">
        <f>$B$10</f>
        <v>Residential [1]</v>
      </c>
      <c r="C52" s="1003">
        <v>4849949.62</v>
      </c>
      <c r="D52" s="342">
        <v>6377158.7000000002</v>
      </c>
      <c r="E52" s="342">
        <v>6546772.8799999999</v>
      </c>
      <c r="F52" s="342">
        <v>3563189.4</v>
      </c>
      <c r="G52" s="342">
        <v>2173176.54</v>
      </c>
      <c r="H52" s="342">
        <v>1192653.6100000001</v>
      </c>
      <c r="I52" s="342">
        <v>651311.48</v>
      </c>
      <c r="J52" s="342">
        <v>557147.78</v>
      </c>
      <c r="K52" s="342">
        <v>707978.04</v>
      </c>
      <c r="L52" s="419">
        <v>612121.9</v>
      </c>
      <c r="M52" s="1004">
        <v>2312757.6</v>
      </c>
      <c r="N52" s="419">
        <v>3474318.52</v>
      </c>
      <c r="O52" s="342">
        <v>4001437.8</v>
      </c>
      <c r="P52" s="342">
        <v>6379297.3200000003</v>
      </c>
      <c r="Q52" s="342">
        <v>4910874.28</v>
      </c>
      <c r="R52" s="342">
        <v>3154190.4</v>
      </c>
      <c r="S52" s="1005">
        <v>2844033.47</v>
      </c>
      <c r="T52" s="1005">
        <v>751078.24</v>
      </c>
      <c r="U52" s="1005">
        <v>545799.26</v>
      </c>
      <c r="V52" s="1005">
        <v>499114.17</v>
      </c>
      <c r="W52" s="1005">
        <v>462551.13</v>
      </c>
      <c r="X52" s="1006">
        <v>1163872.3</v>
      </c>
      <c r="Y52" s="1007">
        <v>2180182.11</v>
      </c>
      <c r="Z52" s="1005">
        <v>2957316.36</v>
      </c>
      <c r="AA52" s="1005">
        <v>5574543.5099999998</v>
      </c>
      <c r="AB52" s="1005">
        <v>6688246.3300000001</v>
      </c>
      <c r="AC52" s="1005">
        <v>4864659.87</v>
      </c>
      <c r="AD52" s="1005">
        <v>3088957.3</v>
      </c>
      <c r="AE52" s="1005">
        <v>2300072.87</v>
      </c>
      <c r="AF52" s="1005">
        <v>897538.67</v>
      </c>
      <c r="AG52" s="1005">
        <v>873418.18</v>
      </c>
      <c r="AH52" s="1005">
        <v>517015.69</v>
      </c>
      <c r="AI52" s="1005">
        <v>532324.22</v>
      </c>
      <c r="AJ52" s="1008">
        <v>1101007.21</v>
      </c>
      <c r="AK52" s="1009">
        <v>2677263.81</v>
      </c>
      <c r="AL52" s="1008">
        <v>3977475.6</v>
      </c>
      <c r="AM52" s="1008">
        <v>7273385.8899999997</v>
      </c>
      <c r="AN52" s="1008">
        <v>9065842.5500000007</v>
      </c>
      <c r="AO52" s="1008">
        <v>7128254.1900000004</v>
      </c>
      <c r="AP52" s="1008">
        <v>5260195.46</v>
      </c>
      <c r="AQ52" s="1008">
        <v>3475581.08</v>
      </c>
      <c r="AR52" s="1008">
        <v>1706075.68</v>
      </c>
      <c r="AS52" s="1008">
        <v>1476176.41</v>
      </c>
      <c r="AT52" s="1008">
        <v>1248242.3999999999</v>
      </c>
      <c r="AU52" s="1008">
        <v>1159367.56</v>
      </c>
      <c r="AV52" s="1008">
        <v>1765863.78</v>
      </c>
      <c r="AW52" s="1009">
        <v>2920228.14</v>
      </c>
      <c r="AX52" s="1008">
        <v>5357862.1600000011</v>
      </c>
      <c r="AY52" s="1008">
        <v>8104380.1200000001</v>
      </c>
      <c r="AZ52" s="1008">
        <v>8950840.1800000016</v>
      </c>
      <c r="BA52" s="1008">
        <v>7831539.6499999994</v>
      </c>
      <c r="BB52" s="1008">
        <v>5066633.4100000011</v>
      </c>
      <c r="BC52" s="1008">
        <v>2930216.6799999997</v>
      </c>
      <c r="BD52" s="1008">
        <v>1745124.41</v>
      </c>
      <c r="BE52" s="1008">
        <v>1020999.23</v>
      </c>
      <c r="BF52" s="1008">
        <v>1277827.51</v>
      </c>
      <c r="BG52" s="1008">
        <v>1041548.9</v>
      </c>
      <c r="BH52" s="1008">
        <v>1389906.7000000002</v>
      </c>
      <c r="BI52" s="1009">
        <v>3010197.9899999998</v>
      </c>
      <c r="BJ52" s="273">
        <v>4173393.14</v>
      </c>
      <c r="BK52" s="273">
        <v>6284322.1200000001</v>
      </c>
      <c r="BL52" s="273">
        <v>7062994.9000000004</v>
      </c>
      <c r="BM52" s="273">
        <v>5453854.3700000001</v>
      </c>
      <c r="BN52" s="273">
        <v>4743265.99</v>
      </c>
      <c r="BO52" s="1008">
        <v>2231620.34</v>
      </c>
      <c r="BP52" s="1008">
        <v>1143833.73</v>
      </c>
      <c r="BQ52" s="1008">
        <v>923580.6</v>
      </c>
      <c r="BR52" s="343">
        <v>812001.66</v>
      </c>
      <c r="BS52" s="343"/>
      <c r="BT52" s="343"/>
      <c r="BU52" s="341">
        <f t="shared" ref="BU52:CJ56" si="43">O52-C52</f>
        <v>-848511.8200000003</v>
      </c>
      <c r="BV52" s="339">
        <f t="shared" si="43"/>
        <v>2138.6200000001118</v>
      </c>
      <c r="BW52" s="339">
        <f t="shared" si="43"/>
        <v>-1635898.5999999996</v>
      </c>
      <c r="BX52" s="339">
        <f t="shared" si="43"/>
        <v>-408999</v>
      </c>
      <c r="BY52" s="339">
        <f t="shared" si="43"/>
        <v>670856.93000000017</v>
      </c>
      <c r="BZ52" s="339">
        <f t="shared" si="43"/>
        <v>-441575.37000000011</v>
      </c>
      <c r="CA52" s="339">
        <f t="shared" si="43"/>
        <v>-105512.21999999997</v>
      </c>
      <c r="CB52" s="339">
        <f t="shared" si="43"/>
        <v>-58033.610000000044</v>
      </c>
      <c r="CC52" s="339">
        <f t="shared" si="43"/>
        <v>-245426.91000000003</v>
      </c>
      <c r="CD52" s="344">
        <f t="shared" si="43"/>
        <v>551750.40000000002</v>
      </c>
      <c r="CE52" s="339">
        <f t="shared" si="43"/>
        <v>-132575.49000000022</v>
      </c>
      <c r="CF52" s="339">
        <f t="shared" si="43"/>
        <v>-517002.16000000015</v>
      </c>
      <c r="CG52" s="339">
        <f t="shared" si="43"/>
        <v>1573105.71</v>
      </c>
      <c r="CH52" s="339">
        <f t="shared" si="43"/>
        <v>308949.00999999978</v>
      </c>
      <c r="CI52" s="339">
        <f t="shared" si="43"/>
        <v>-46214.410000000149</v>
      </c>
      <c r="CJ52" s="339">
        <f t="shared" si="43"/>
        <v>-65233.100000000093</v>
      </c>
      <c r="CK52" s="339">
        <f t="shared" ref="CK52:CZ56" si="44">AE52-S52</f>
        <v>-543960.60000000009</v>
      </c>
      <c r="CL52" s="340">
        <f t="shared" si="44"/>
        <v>146460.43000000005</v>
      </c>
      <c r="CM52" s="345">
        <f t="shared" si="44"/>
        <v>327618.92000000004</v>
      </c>
      <c r="CN52" s="340">
        <f t="shared" si="44"/>
        <v>17901.520000000019</v>
      </c>
      <c r="CO52" s="340">
        <f t="shared" si="44"/>
        <v>69773.089999999967</v>
      </c>
      <c r="CP52" s="340">
        <f t="shared" si="44"/>
        <v>-62865.090000000084</v>
      </c>
      <c r="CQ52" s="346">
        <f t="shared" si="44"/>
        <v>497081.70000000019</v>
      </c>
      <c r="CR52" s="340">
        <f t="shared" si="44"/>
        <v>1020159.2400000002</v>
      </c>
      <c r="CS52" s="340">
        <f t="shared" si="44"/>
        <v>1698842.38</v>
      </c>
      <c r="CT52" s="340">
        <f t="shared" si="44"/>
        <v>2377596.2200000007</v>
      </c>
      <c r="CU52" s="340">
        <f t="shared" si="44"/>
        <v>2263594.3200000003</v>
      </c>
      <c r="CV52" s="340">
        <f t="shared" si="44"/>
        <v>2171238.16</v>
      </c>
      <c r="CW52" s="340">
        <f t="shared" si="44"/>
        <v>1175508.21</v>
      </c>
      <c r="CX52" s="340">
        <f t="shared" si="44"/>
        <v>808537.00999999989</v>
      </c>
      <c r="CY52" s="340">
        <f t="shared" si="44"/>
        <v>602758.22999999986</v>
      </c>
      <c r="CZ52" s="340">
        <f t="shared" si="44"/>
        <v>731226.71</v>
      </c>
      <c r="DA52" s="340">
        <f t="shared" ref="CY52:DB56" si="45">AU52-AI52</f>
        <v>627043.34000000008</v>
      </c>
      <c r="DB52" s="344">
        <f t="shared" si="45"/>
        <v>664856.57000000007</v>
      </c>
    </row>
    <row r="53" spans="1:106" x14ac:dyDescent="0.25">
      <c r="A53" s="296"/>
      <c r="B53" s="968" t="str">
        <f>$B$11</f>
        <v>Low Income Residential [2]</v>
      </c>
      <c r="C53" s="1003">
        <v>2339409.58</v>
      </c>
      <c r="D53" s="342">
        <v>2474192.02</v>
      </c>
      <c r="E53" s="342">
        <v>1775169.76</v>
      </c>
      <c r="F53" s="342">
        <v>1120315.6399999999</v>
      </c>
      <c r="G53" s="342">
        <v>996294.13</v>
      </c>
      <c r="H53" s="342">
        <v>1056357.8600000001</v>
      </c>
      <c r="I53" s="342">
        <v>593081.41</v>
      </c>
      <c r="J53" s="342">
        <v>366905.31</v>
      </c>
      <c r="K53" s="342">
        <v>415320.37</v>
      </c>
      <c r="L53" s="419">
        <v>521112.19</v>
      </c>
      <c r="M53" s="1004">
        <v>1525086.99</v>
      </c>
      <c r="N53" s="419">
        <v>1923789.28</v>
      </c>
      <c r="O53" s="342">
        <v>1289267.21</v>
      </c>
      <c r="P53" s="342">
        <v>1691819.55</v>
      </c>
      <c r="Q53" s="342">
        <v>1587686.01</v>
      </c>
      <c r="R53" s="342">
        <v>837138.44</v>
      </c>
      <c r="S53" s="1005">
        <v>981569.99</v>
      </c>
      <c r="T53" s="1005">
        <v>318130.05</v>
      </c>
      <c r="U53" s="1005">
        <v>302973.88</v>
      </c>
      <c r="V53" s="1005">
        <v>369727.04</v>
      </c>
      <c r="W53" s="1005">
        <v>277278.90999999997</v>
      </c>
      <c r="X53" s="1006">
        <v>-527539.96</v>
      </c>
      <c r="Y53" s="1007">
        <v>940453.35</v>
      </c>
      <c r="Z53" s="1005">
        <v>1348978.17</v>
      </c>
      <c r="AA53" s="1005">
        <v>2134173.5</v>
      </c>
      <c r="AB53" s="1005">
        <v>2371784.11</v>
      </c>
      <c r="AC53" s="1005">
        <v>1182638.6399999999</v>
      </c>
      <c r="AD53" s="1005">
        <v>502419.44</v>
      </c>
      <c r="AE53" s="1005">
        <v>382570.82</v>
      </c>
      <c r="AF53" s="1005">
        <v>124587.24</v>
      </c>
      <c r="AG53" s="1005">
        <v>729826.57</v>
      </c>
      <c r="AH53" s="1005">
        <v>403416.82</v>
      </c>
      <c r="AI53" s="1005">
        <v>471090.33</v>
      </c>
      <c r="AJ53" s="1008">
        <v>-19742.8</v>
      </c>
      <c r="AK53" s="1009">
        <v>810927.33</v>
      </c>
      <c r="AL53" s="1008">
        <v>1670156.34</v>
      </c>
      <c r="AM53" s="1008">
        <v>3585576.76</v>
      </c>
      <c r="AN53" s="1008">
        <v>4557690.9700000007</v>
      </c>
      <c r="AO53" s="1008">
        <v>3007100.06</v>
      </c>
      <c r="AP53" s="1008">
        <v>3240348.0999999996</v>
      </c>
      <c r="AQ53" s="1008">
        <v>2311469.3800000004</v>
      </c>
      <c r="AR53" s="1008">
        <v>1054159.54</v>
      </c>
      <c r="AS53" s="1008">
        <v>902718.9</v>
      </c>
      <c r="AT53" s="1008">
        <v>740611.05999999994</v>
      </c>
      <c r="AU53" s="1008">
        <v>689686.62999999989</v>
      </c>
      <c r="AV53" s="1008">
        <v>1165802.48</v>
      </c>
      <c r="AW53" s="1009">
        <v>1803810.75</v>
      </c>
      <c r="AX53" s="1008">
        <v>3413939.72</v>
      </c>
      <c r="AY53" s="1008">
        <v>3701540.1599999997</v>
      </c>
      <c r="AZ53" s="1008">
        <v>4039044.78</v>
      </c>
      <c r="BA53" s="1008">
        <v>3385897</v>
      </c>
      <c r="BB53" s="1008">
        <v>2255417.1100000003</v>
      </c>
      <c r="BC53" s="1008">
        <v>1504906.7100000002</v>
      </c>
      <c r="BD53" s="1008">
        <v>970244.29999999993</v>
      </c>
      <c r="BE53" s="1008">
        <v>798556.39</v>
      </c>
      <c r="BF53" s="1008">
        <v>1083969</v>
      </c>
      <c r="BG53" s="1008">
        <v>769695.79</v>
      </c>
      <c r="BH53" s="1008">
        <v>1066946.5</v>
      </c>
      <c r="BI53" s="1009">
        <v>2130659.73</v>
      </c>
      <c r="BJ53" s="273">
        <v>2790666.66</v>
      </c>
      <c r="BK53" s="273">
        <v>3904874.47</v>
      </c>
      <c r="BL53" s="273">
        <v>3825098.49</v>
      </c>
      <c r="BM53" s="273">
        <v>2814121.27</v>
      </c>
      <c r="BN53" s="273">
        <v>2562079.0699999998</v>
      </c>
      <c r="BO53" s="1008">
        <v>1570227.16</v>
      </c>
      <c r="BP53" s="1008">
        <v>885268.32</v>
      </c>
      <c r="BQ53" s="1008">
        <v>632328.59</v>
      </c>
      <c r="BR53" s="343">
        <v>539431.64</v>
      </c>
      <c r="BS53" s="343"/>
      <c r="BT53" s="343"/>
      <c r="BU53" s="341">
        <f t="shared" si="43"/>
        <v>-1050142.3700000001</v>
      </c>
      <c r="BV53" s="339">
        <f t="shared" si="43"/>
        <v>-782372.47</v>
      </c>
      <c r="BW53" s="339">
        <f t="shared" si="43"/>
        <v>-187483.75</v>
      </c>
      <c r="BX53" s="339">
        <f t="shared" si="43"/>
        <v>-283177.19999999995</v>
      </c>
      <c r="BY53" s="339">
        <f t="shared" si="43"/>
        <v>-14724.140000000014</v>
      </c>
      <c r="BZ53" s="339">
        <f t="shared" si="43"/>
        <v>-738227.81</v>
      </c>
      <c r="CA53" s="339">
        <f t="shared" si="43"/>
        <v>-290107.53000000003</v>
      </c>
      <c r="CB53" s="339">
        <f t="shared" si="43"/>
        <v>2821.7299999999814</v>
      </c>
      <c r="CC53" s="339">
        <f t="shared" si="43"/>
        <v>-138041.46000000002</v>
      </c>
      <c r="CD53" s="344">
        <f t="shared" si="43"/>
        <v>-1048652.1499999999</v>
      </c>
      <c r="CE53" s="339">
        <f t="shared" si="43"/>
        <v>-584633.64</v>
      </c>
      <c r="CF53" s="339">
        <f t="shared" si="43"/>
        <v>-574811.1100000001</v>
      </c>
      <c r="CG53" s="339">
        <f t="shared" si="43"/>
        <v>844906.29</v>
      </c>
      <c r="CH53" s="339">
        <f t="shared" si="43"/>
        <v>679964.55999999982</v>
      </c>
      <c r="CI53" s="339">
        <f t="shared" si="43"/>
        <v>-405047.37000000011</v>
      </c>
      <c r="CJ53" s="339">
        <f t="shared" si="43"/>
        <v>-334718.99999999994</v>
      </c>
      <c r="CK53" s="339">
        <f t="shared" si="44"/>
        <v>-598999.16999999993</v>
      </c>
      <c r="CL53" s="340">
        <f t="shared" si="44"/>
        <v>-193542.81</v>
      </c>
      <c r="CM53" s="345">
        <f t="shared" si="44"/>
        <v>426852.68999999994</v>
      </c>
      <c r="CN53" s="340">
        <f t="shared" si="44"/>
        <v>33689.780000000028</v>
      </c>
      <c r="CO53" s="340">
        <f t="shared" si="44"/>
        <v>193811.42000000004</v>
      </c>
      <c r="CP53" s="340">
        <f t="shared" si="44"/>
        <v>507797.16</v>
      </c>
      <c r="CQ53" s="346">
        <f t="shared" si="44"/>
        <v>-129526.02000000002</v>
      </c>
      <c r="CR53" s="340">
        <f t="shared" si="44"/>
        <v>321178.17000000016</v>
      </c>
      <c r="CS53" s="340">
        <f t="shared" si="44"/>
        <v>1451403.2599999998</v>
      </c>
      <c r="CT53" s="340">
        <f t="shared" si="44"/>
        <v>2185906.8600000008</v>
      </c>
      <c r="CU53" s="340">
        <f t="shared" si="44"/>
        <v>1824461.4200000002</v>
      </c>
      <c r="CV53" s="340">
        <f t="shared" si="44"/>
        <v>2737928.6599999997</v>
      </c>
      <c r="CW53" s="340">
        <f t="shared" si="44"/>
        <v>1928898.5600000003</v>
      </c>
      <c r="CX53" s="340">
        <f t="shared" si="44"/>
        <v>929572.3</v>
      </c>
      <c r="CY53" s="340">
        <f t="shared" si="45"/>
        <v>172892.33000000007</v>
      </c>
      <c r="CZ53" s="340">
        <f t="shared" si="45"/>
        <v>337194.23999999993</v>
      </c>
      <c r="DA53" s="340">
        <f t="shared" si="45"/>
        <v>218596.29999999987</v>
      </c>
      <c r="DB53" s="344">
        <f t="shared" si="45"/>
        <v>1185545.28</v>
      </c>
    </row>
    <row r="54" spans="1:106" x14ac:dyDescent="0.25">
      <c r="A54" s="296"/>
      <c r="B54" s="968" t="str">
        <f>$B$12</f>
        <v>Small C&amp;I [3]</v>
      </c>
      <c r="C54" s="1003">
        <v>298138.15999999997</v>
      </c>
      <c r="D54" s="342">
        <v>454957.77</v>
      </c>
      <c r="E54" s="342">
        <v>411471.66</v>
      </c>
      <c r="F54" s="342">
        <v>173382.61</v>
      </c>
      <c r="G54" s="342">
        <v>61560.05</v>
      </c>
      <c r="H54" s="342">
        <v>19318.05</v>
      </c>
      <c r="I54" s="342">
        <v>20767</v>
      </c>
      <c r="J54" s="342">
        <v>31926.46</v>
      </c>
      <c r="K54" s="342">
        <v>41177.620000000003</v>
      </c>
      <c r="L54" s="419">
        <v>34392.379999999997</v>
      </c>
      <c r="M54" s="1004">
        <v>99532.99</v>
      </c>
      <c r="N54" s="419">
        <v>209347.6</v>
      </c>
      <c r="O54" s="342">
        <v>269155.23</v>
      </c>
      <c r="P54" s="342">
        <v>611483.04</v>
      </c>
      <c r="Q54" s="342">
        <v>471893.46</v>
      </c>
      <c r="R54" s="342">
        <v>231928.26</v>
      </c>
      <c r="S54" s="1005">
        <v>166020.92000000001</v>
      </c>
      <c r="T54" s="1005">
        <v>49049.9</v>
      </c>
      <c r="U54" s="1005">
        <v>49416.39</v>
      </c>
      <c r="V54" s="1005">
        <v>18484.43</v>
      </c>
      <c r="W54" s="1005">
        <v>18362.080000000002</v>
      </c>
      <c r="X54" s="1006">
        <v>106883.65</v>
      </c>
      <c r="Y54" s="1007">
        <v>152079.07</v>
      </c>
      <c r="Z54" s="1005">
        <v>258109.27</v>
      </c>
      <c r="AA54" s="1005">
        <v>480088.3</v>
      </c>
      <c r="AB54" s="1005">
        <v>638390.35</v>
      </c>
      <c r="AC54" s="1005">
        <v>402073.48</v>
      </c>
      <c r="AD54" s="1005">
        <v>168018.74</v>
      </c>
      <c r="AE54" s="1005">
        <v>70918.45</v>
      </c>
      <c r="AF54" s="1005">
        <v>14446.78</v>
      </c>
      <c r="AG54" s="1005">
        <v>23266.78</v>
      </c>
      <c r="AH54" s="1005">
        <v>5141.2700000000004</v>
      </c>
      <c r="AI54" s="1005">
        <v>1229.3699999999999</v>
      </c>
      <c r="AJ54" s="1008">
        <v>46874.41</v>
      </c>
      <c r="AK54" s="1009">
        <v>110667.22</v>
      </c>
      <c r="AL54" s="1008">
        <v>199856.8</v>
      </c>
      <c r="AM54" s="1008">
        <v>517366.33</v>
      </c>
      <c r="AN54" s="1008">
        <v>927345.57</v>
      </c>
      <c r="AO54" s="1008">
        <v>810787.63</v>
      </c>
      <c r="AP54" s="1008">
        <v>527715.82999999996</v>
      </c>
      <c r="AQ54" s="1008">
        <v>384092.59</v>
      </c>
      <c r="AR54" s="1008">
        <v>1984801.45</v>
      </c>
      <c r="AS54" s="1008">
        <v>187762.37</v>
      </c>
      <c r="AT54" s="1008">
        <v>110977.89999999998</v>
      </c>
      <c r="AU54" s="1008">
        <v>101652.04</v>
      </c>
      <c r="AV54" s="1008">
        <v>130199.05</v>
      </c>
      <c r="AW54" s="1009">
        <v>239232.36000000002</v>
      </c>
      <c r="AX54" s="1008">
        <v>378476.39</v>
      </c>
      <c r="AY54" s="1008">
        <v>537079.32000000007</v>
      </c>
      <c r="AZ54" s="1008">
        <v>581923.60999999987</v>
      </c>
      <c r="BA54" s="1008">
        <v>667231.06000000006</v>
      </c>
      <c r="BB54" s="1008">
        <v>370659.76999999996</v>
      </c>
      <c r="BC54" s="1008">
        <v>224874.16999999998</v>
      </c>
      <c r="BD54" s="1008">
        <v>67658.709999999992</v>
      </c>
      <c r="BE54" s="1008">
        <v>28010.05</v>
      </c>
      <c r="BF54" s="1008">
        <v>-1017.4299999999973</v>
      </c>
      <c r="BG54" s="1008">
        <v>81496.070000000007</v>
      </c>
      <c r="BH54" s="1008">
        <v>32240.879999999994</v>
      </c>
      <c r="BI54" s="1009">
        <v>196326.05999999997</v>
      </c>
      <c r="BJ54" s="273">
        <v>358962.4</v>
      </c>
      <c r="BK54" s="553">
        <v>551532.44999999995</v>
      </c>
      <c r="BL54" s="553">
        <v>524615.75</v>
      </c>
      <c r="BM54" s="553">
        <v>487090.16</v>
      </c>
      <c r="BN54" s="553">
        <v>391642.5</v>
      </c>
      <c r="BO54" s="1008">
        <v>135371.81</v>
      </c>
      <c r="BP54" s="1008">
        <v>93638.75</v>
      </c>
      <c r="BQ54" s="1008">
        <v>64401.21</v>
      </c>
      <c r="BR54" s="343">
        <v>55602.12</v>
      </c>
      <c r="BS54" s="343"/>
      <c r="BT54" s="343"/>
      <c r="BU54" s="341">
        <f t="shared" si="43"/>
        <v>-28982.929999999993</v>
      </c>
      <c r="BV54" s="339">
        <f t="shared" si="43"/>
        <v>156525.27000000002</v>
      </c>
      <c r="BW54" s="339">
        <f t="shared" si="43"/>
        <v>60421.800000000047</v>
      </c>
      <c r="BX54" s="339">
        <f t="shared" si="43"/>
        <v>58545.650000000023</v>
      </c>
      <c r="BY54" s="339">
        <f t="shared" si="43"/>
        <v>104460.87000000001</v>
      </c>
      <c r="BZ54" s="339">
        <f t="shared" si="43"/>
        <v>29731.850000000002</v>
      </c>
      <c r="CA54" s="339">
        <f t="shared" si="43"/>
        <v>28649.39</v>
      </c>
      <c r="CB54" s="339">
        <f t="shared" si="43"/>
        <v>-13442.029999999999</v>
      </c>
      <c r="CC54" s="339">
        <f t="shared" si="43"/>
        <v>-22815.54</v>
      </c>
      <c r="CD54" s="344">
        <f t="shared" si="43"/>
        <v>72491.26999999999</v>
      </c>
      <c r="CE54" s="339">
        <f t="shared" si="43"/>
        <v>52546.080000000002</v>
      </c>
      <c r="CF54" s="339">
        <f t="shared" si="43"/>
        <v>48761.669999999984</v>
      </c>
      <c r="CG54" s="339">
        <f t="shared" si="43"/>
        <v>210933.07</v>
      </c>
      <c r="CH54" s="339">
        <f t="shared" si="43"/>
        <v>26907.309999999939</v>
      </c>
      <c r="CI54" s="339">
        <f t="shared" si="43"/>
        <v>-69819.98000000004</v>
      </c>
      <c r="CJ54" s="339">
        <f t="shared" si="43"/>
        <v>-63909.520000000019</v>
      </c>
      <c r="CK54" s="339">
        <f t="shared" si="44"/>
        <v>-95102.470000000016</v>
      </c>
      <c r="CL54" s="340">
        <f t="shared" si="44"/>
        <v>-34603.120000000003</v>
      </c>
      <c r="CM54" s="345">
        <f t="shared" si="44"/>
        <v>-26149.61</v>
      </c>
      <c r="CN54" s="340">
        <f t="shared" si="44"/>
        <v>-13343.16</v>
      </c>
      <c r="CO54" s="340">
        <f t="shared" si="44"/>
        <v>-17132.710000000003</v>
      </c>
      <c r="CP54" s="340">
        <f t="shared" si="44"/>
        <v>-60009.239999999991</v>
      </c>
      <c r="CQ54" s="346">
        <f t="shared" si="44"/>
        <v>-41411.850000000006</v>
      </c>
      <c r="CR54" s="340">
        <f t="shared" si="44"/>
        <v>-58252.47</v>
      </c>
      <c r="CS54" s="340">
        <f t="shared" si="44"/>
        <v>37278.030000000028</v>
      </c>
      <c r="CT54" s="340">
        <f t="shared" si="44"/>
        <v>288955.21999999997</v>
      </c>
      <c r="CU54" s="340">
        <f t="shared" si="44"/>
        <v>408714.15</v>
      </c>
      <c r="CV54" s="340">
        <f t="shared" si="44"/>
        <v>359697.08999999997</v>
      </c>
      <c r="CW54" s="340">
        <f t="shared" si="44"/>
        <v>313174.14</v>
      </c>
      <c r="CX54" s="340">
        <f t="shared" si="44"/>
        <v>1970354.67</v>
      </c>
      <c r="CY54" s="340">
        <f t="shared" si="45"/>
        <v>164495.59</v>
      </c>
      <c r="CZ54" s="340">
        <f t="shared" si="45"/>
        <v>105836.62999999998</v>
      </c>
      <c r="DA54" s="340">
        <f t="shared" si="45"/>
        <v>100422.67</v>
      </c>
      <c r="DB54" s="344">
        <f t="shared" si="45"/>
        <v>83324.639999999999</v>
      </c>
    </row>
    <row r="55" spans="1:106" x14ac:dyDescent="0.25">
      <c r="A55" s="296"/>
      <c r="B55" s="968" t="str">
        <f>$B$13</f>
        <v>Medium C&amp;I [4]</v>
      </c>
      <c r="C55" s="1003">
        <v>232833.38</v>
      </c>
      <c r="D55" s="342">
        <v>351696.88</v>
      </c>
      <c r="E55" s="342">
        <v>334037.56</v>
      </c>
      <c r="F55" s="342">
        <v>217262.17</v>
      </c>
      <c r="G55" s="342">
        <v>70628.179999999993</v>
      </c>
      <c r="H55" s="342">
        <v>29247.22</v>
      </c>
      <c r="I55" s="342">
        <v>19220</v>
      </c>
      <c r="J55" s="342">
        <v>22392.05</v>
      </c>
      <c r="K55" s="342">
        <v>48467.49</v>
      </c>
      <c r="L55" s="419">
        <v>47788.91</v>
      </c>
      <c r="M55" s="1004">
        <v>122536.84</v>
      </c>
      <c r="N55" s="419">
        <v>172995.07</v>
      </c>
      <c r="O55" s="342">
        <v>277808.86</v>
      </c>
      <c r="P55" s="342">
        <v>545040.26</v>
      </c>
      <c r="Q55" s="342">
        <v>464235.73</v>
      </c>
      <c r="R55" s="342">
        <v>220792.62</v>
      </c>
      <c r="S55" s="1005">
        <v>152363.99</v>
      </c>
      <c r="T55" s="1005">
        <v>111918.24</v>
      </c>
      <c r="U55" s="1005">
        <v>45640.15</v>
      </c>
      <c r="V55" s="1005">
        <v>-7426.5</v>
      </c>
      <c r="W55" s="1005">
        <v>36743.43</v>
      </c>
      <c r="X55" s="1006">
        <v>94438.05</v>
      </c>
      <c r="Y55" s="1007">
        <v>171593.69</v>
      </c>
      <c r="Z55" s="1005">
        <v>259421.22</v>
      </c>
      <c r="AA55" s="1005">
        <v>355238.76</v>
      </c>
      <c r="AB55" s="1005">
        <v>415590.38</v>
      </c>
      <c r="AC55" s="1005">
        <v>291189.46999999997</v>
      </c>
      <c r="AD55" s="1005">
        <v>226293.99</v>
      </c>
      <c r="AE55" s="1005">
        <v>152584.13</v>
      </c>
      <c r="AF55" s="1005">
        <v>41260.449999999997</v>
      </c>
      <c r="AG55" s="1005">
        <v>34969.839999999997</v>
      </c>
      <c r="AH55" s="1005">
        <v>31592.83</v>
      </c>
      <c r="AI55" s="1005">
        <v>24818.54</v>
      </c>
      <c r="AJ55" s="1008">
        <v>80690.86</v>
      </c>
      <c r="AK55" s="1009">
        <v>141649.35</v>
      </c>
      <c r="AL55" s="1008">
        <v>181512.73</v>
      </c>
      <c r="AM55" s="1008">
        <v>390829.1</v>
      </c>
      <c r="AN55" s="1008">
        <v>585586.89</v>
      </c>
      <c r="AO55" s="1008">
        <v>497286.31999999995</v>
      </c>
      <c r="AP55" s="1008">
        <v>552376.90999999992</v>
      </c>
      <c r="AQ55" s="1008">
        <v>258171.62999999998</v>
      </c>
      <c r="AR55" s="1008">
        <v>121881.63000000002</v>
      </c>
      <c r="AS55" s="1008">
        <v>47480.69</v>
      </c>
      <c r="AT55" s="1008">
        <v>53636.47</v>
      </c>
      <c r="AU55" s="1008">
        <v>74200.489999999991</v>
      </c>
      <c r="AV55" s="1008">
        <v>107192.04</v>
      </c>
      <c r="AW55" s="1009">
        <v>151062.69</v>
      </c>
      <c r="AX55" s="1008">
        <v>243100.12000000002</v>
      </c>
      <c r="AY55" s="1008">
        <v>284672.65999999997</v>
      </c>
      <c r="AZ55" s="1008">
        <v>410759.57999999996</v>
      </c>
      <c r="BA55" s="1008">
        <v>477466.27000000008</v>
      </c>
      <c r="BB55" s="1008">
        <v>435370.1</v>
      </c>
      <c r="BC55" s="1008">
        <v>112757.32</v>
      </c>
      <c r="BD55" s="1008">
        <v>70310.41</v>
      </c>
      <c r="BE55" s="1008">
        <v>189599.93000000002</v>
      </c>
      <c r="BF55" s="1008">
        <v>97474.75999999998</v>
      </c>
      <c r="BG55" s="1008">
        <v>41657.200000000004</v>
      </c>
      <c r="BH55" s="1008">
        <v>100562.27</v>
      </c>
      <c r="BI55" s="1009">
        <v>225157.99</v>
      </c>
      <c r="BJ55" s="273">
        <v>349945.33</v>
      </c>
      <c r="BK55" s="553">
        <v>371126.76</v>
      </c>
      <c r="BL55" s="553">
        <v>378933.78</v>
      </c>
      <c r="BM55" s="553">
        <v>407821.19</v>
      </c>
      <c r="BN55" s="553">
        <v>326208.03999999998</v>
      </c>
      <c r="BO55" s="1008">
        <v>159397.87</v>
      </c>
      <c r="BP55" s="1008">
        <v>72755.899999999994</v>
      </c>
      <c r="BQ55" s="1008">
        <v>53310.74</v>
      </c>
      <c r="BR55" s="343">
        <v>44508.92</v>
      </c>
      <c r="BS55" s="343"/>
      <c r="BT55" s="343"/>
      <c r="BU55" s="341">
        <f t="shared" si="43"/>
        <v>44975.479999999981</v>
      </c>
      <c r="BV55" s="339">
        <f t="shared" si="43"/>
        <v>193343.38</v>
      </c>
      <c r="BW55" s="339">
        <f t="shared" si="43"/>
        <v>130198.16999999998</v>
      </c>
      <c r="BX55" s="339">
        <f t="shared" si="43"/>
        <v>3530.4499999999825</v>
      </c>
      <c r="BY55" s="339">
        <f t="shared" si="43"/>
        <v>81735.81</v>
      </c>
      <c r="BZ55" s="339">
        <f t="shared" si="43"/>
        <v>82671.02</v>
      </c>
      <c r="CA55" s="339">
        <f t="shared" si="43"/>
        <v>26420.15</v>
      </c>
      <c r="CB55" s="339">
        <f t="shared" si="43"/>
        <v>-29818.55</v>
      </c>
      <c r="CC55" s="339">
        <f t="shared" si="43"/>
        <v>-11724.059999999998</v>
      </c>
      <c r="CD55" s="344">
        <f t="shared" si="43"/>
        <v>46649.14</v>
      </c>
      <c r="CE55" s="339">
        <f t="shared" si="43"/>
        <v>49056.850000000006</v>
      </c>
      <c r="CF55" s="339">
        <f t="shared" si="43"/>
        <v>86426.15</v>
      </c>
      <c r="CG55" s="339">
        <f t="shared" si="43"/>
        <v>77429.900000000023</v>
      </c>
      <c r="CH55" s="339">
        <f t="shared" si="43"/>
        <v>-129449.88</v>
      </c>
      <c r="CI55" s="339">
        <f t="shared" si="43"/>
        <v>-173046.26</v>
      </c>
      <c r="CJ55" s="339">
        <f t="shared" si="43"/>
        <v>5501.3699999999953</v>
      </c>
      <c r="CK55" s="339">
        <f t="shared" si="44"/>
        <v>220.14000000001397</v>
      </c>
      <c r="CL55" s="340">
        <f t="shared" si="44"/>
        <v>-70657.790000000008</v>
      </c>
      <c r="CM55" s="345">
        <f t="shared" si="44"/>
        <v>-10670.310000000005</v>
      </c>
      <c r="CN55" s="340">
        <f t="shared" si="44"/>
        <v>39019.33</v>
      </c>
      <c r="CO55" s="340">
        <f t="shared" si="44"/>
        <v>-11924.89</v>
      </c>
      <c r="CP55" s="340">
        <f t="shared" si="44"/>
        <v>-13747.190000000002</v>
      </c>
      <c r="CQ55" s="346">
        <f t="shared" si="44"/>
        <v>-29944.339999999997</v>
      </c>
      <c r="CR55" s="340">
        <f t="shared" si="44"/>
        <v>-77908.489999999991</v>
      </c>
      <c r="CS55" s="340">
        <f t="shared" si="44"/>
        <v>35590.339999999967</v>
      </c>
      <c r="CT55" s="340">
        <f t="shared" si="44"/>
        <v>169996.51</v>
      </c>
      <c r="CU55" s="340">
        <f t="shared" si="44"/>
        <v>206096.84999999998</v>
      </c>
      <c r="CV55" s="340">
        <f t="shared" si="44"/>
        <v>326082.91999999993</v>
      </c>
      <c r="CW55" s="340">
        <f t="shared" si="44"/>
        <v>105587.49999999997</v>
      </c>
      <c r="CX55" s="340">
        <f t="shared" si="44"/>
        <v>80621.180000000022</v>
      </c>
      <c r="CY55" s="340">
        <f t="shared" si="45"/>
        <v>12510.850000000006</v>
      </c>
      <c r="CZ55" s="340">
        <f t="shared" si="45"/>
        <v>22043.64</v>
      </c>
      <c r="DA55" s="340">
        <f t="shared" si="45"/>
        <v>49381.94999999999</v>
      </c>
      <c r="DB55" s="344">
        <f t="shared" si="45"/>
        <v>26501.179999999993</v>
      </c>
    </row>
    <row r="56" spans="1:106" ht="17.25" x14ac:dyDescent="0.4">
      <c r="A56" s="296"/>
      <c r="B56" s="968" t="str">
        <f>$B$14</f>
        <v>Large C&amp;I [5]</v>
      </c>
      <c r="C56" s="1010">
        <v>130815.19</v>
      </c>
      <c r="D56" s="347">
        <v>342252.07</v>
      </c>
      <c r="E56" s="347">
        <v>237016.39</v>
      </c>
      <c r="F56" s="347">
        <v>113322.34</v>
      </c>
      <c r="G56" s="347">
        <v>190572.2</v>
      </c>
      <c r="H56" s="347">
        <v>156663.06</v>
      </c>
      <c r="I56" s="347">
        <v>47938.92</v>
      </c>
      <c r="J56" s="347">
        <v>54134.02</v>
      </c>
      <c r="K56" s="347">
        <v>73342.880000000005</v>
      </c>
      <c r="L56" s="1011">
        <v>53665.11</v>
      </c>
      <c r="M56" s="1012">
        <v>216711.06</v>
      </c>
      <c r="N56" s="1011">
        <v>168215.63</v>
      </c>
      <c r="O56" s="347">
        <v>263396.89</v>
      </c>
      <c r="P56" s="347">
        <v>369299.05</v>
      </c>
      <c r="Q56" s="347">
        <v>335431.23</v>
      </c>
      <c r="R56" s="347">
        <v>445226.94</v>
      </c>
      <c r="S56" s="1013">
        <v>232381.8</v>
      </c>
      <c r="T56" s="1013">
        <v>106636.04</v>
      </c>
      <c r="U56" s="1013">
        <v>254526.2</v>
      </c>
      <c r="V56" s="1013">
        <v>94473.23</v>
      </c>
      <c r="W56" s="1013">
        <v>186493.44</v>
      </c>
      <c r="X56" s="1014">
        <v>168826.23</v>
      </c>
      <c r="Y56" s="1015">
        <v>343503.23</v>
      </c>
      <c r="Z56" s="1013">
        <v>319354.17</v>
      </c>
      <c r="AA56" s="1013">
        <v>403770.14</v>
      </c>
      <c r="AB56" s="1013">
        <v>432191.94</v>
      </c>
      <c r="AC56" s="1013">
        <v>263719.63</v>
      </c>
      <c r="AD56" s="1013">
        <v>153080.54999999999</v>
      </c>
      <c r="AE56" s="1013">
        <v>218272.04</v>
      </c>
      <c r="AF56" s="1013">
        <v>89351.21</v>
      </c>
      <c r="AG56" s="1013">
        <v>156988.26999999999</v>
      </c>
      <c r="AH56" s="1013">
        <v>125535.62</v>
      </c>
      <c r="AI56" s="1013">
        <v>38274.57</v>
      </c>
      <c r="AJ56" s="1016">
        <v>-3736.01</v>
      </c>
      <c r="AK56" s="1017">
        <v>172549.95</v>
      </c>
      <c r="AL56" s="1016">
        <v>208655.39</v>
      </c>
      <c r="AM56" s="1016">
        <v>561227.27</v>
      </c>
      <c r="AN56" s="1016">
        <v>473568.24999999994</v>
      </c>
      <c r="AO56" s="1016">
        <v>722136.72</v>
      </c>
      <c r="AP56" s="1016">
        <v>381202.07999999996</v>
      </c>
      <c r="AQ56" s="1016">
        <v>357084.35000000003</v>
      </c>
      <c r="AR56" s="1016">
        <v>85381.420000000013</v>
      </c>
      <c r="AS56" s="1016">
        <v>97109.23000000001</v>
      </c>
      <c r="AT56" s="1016">
        <v>279852.06</v>
      </c>
      <c r="AU56" s="1016">
        <v>47069.51</v>
      </c>
      <c r="AV56" s="1016">
        <v>54767.65</v>
      </c>
      <c r="AW56" s="1017">
        <v>131959.60999999999</v>
      </c>
      <c r="AX56" s="1016">
        <v>220391.50000000003</v>
      </c>
      <c r="AY56" s="1016">
        <v>137908.40000000002</v>
      </c>
      <c r="AZ56" s="1016">
        <v>1082591.67</v>
      </c>
      <c r="BA56" s="1016">
        <v>588902.14</v>
      </c>
      <c r="BB56" s="1016">
        <v>203316.24999999997</v>
      </c>
      <c r="BC56" s="1016">
        <v>95328.79</v>
      </c>
      <c r="BD56" s="1016">
        <v>83633.490000000005</v>
      </c>
      <c r="BE56" s="1016">
        <v>51090.640000000007</v>
      </c>
      <c r="BF56" s="1016">
        <v>50319.79</v>
      </c>
      <c r="BG56" s="1016">
        <v>68837.66</v>
      </c>
      <c r="BH56" s="1016">
        <v>55926.13</v>
      </c>
      <c r="BI56" s="1017">
        <v>139176.88999999998</v>
      </c>
      <c r="BJ56" s="273">
        <v>170549.89</v>
      </c>
      <c r="BK56" s="553">
        <v>1541057.11</v>
      </c>
      <c r="BL56" s="553">
        <v>360598.08</v>
      </c>
      <c r="BM56" s="553">
        <v>198744.43</v>
      </c>
      <c r="BN56" s="553">
        <v>333580.21999999997</v>
      </c>
      <c r="BO56" s="1016">
        <v>96585.11</v>
      </c>
      <c r="BP56" s="1016">
        <v>75602.009999999995</v>
      </c>
      <c r="BQ56" s="1016">
        <v>85089.18</v>
      </c>
      <c r="BR56" s="348">
        <v>34133.199999999997</v>
      </c>
      <c r="BS56" s="348"/>
      <c r="BT56" s="348"/>
      <c r="BU56" s="349">
        <f t="shared" si="43"/>
        <v>132581.70000000001</v>
      </c>
      <c r="BV56" s="350">
        <f t="shared" si="43"/>
        <v>27046.979999999981</v>
      </c>
      <c r="BW56" s="350">
        <f t="shared" si="43"/>
        <v>98414.839999999967</v>
      </c>
      <c r="BX56" s="350">
        <f t="shared" si="43"/>
        <v>331904.59999999998</v>
      </c>
      <c r="BY56" s="350">
        <f t="shared" si="43"/>
        <v>41809.599999999977</v>
      </c>
      <c r="BZ56" s="350">
        <f t="shared" si="43"/>
        <v>-50027.020000000004</v>
      </c>
      <c r="CA56" s="350">
        <f t="shared" si="43"/>
        <v>206587.28000000003</v>
      </c>
      <c r="CB56" s="350">
        <f t="shared" si="43"/>
        <v>40339.21</v>
      </c>
      <c r="CC56" s="350">
        <f t="shared" si="43"/>
        <v>113150.56</v>
      </c>
      <c r="CD56" s="351">
        <f t="shared" si="43"/>
        <v>115161.12000000001</v>
      </c>
      <c r="CE56" s="350">
        <f t="shared" si="43"/>
        <v>126792.16999999998</v>
      </c>
      <c r="CF56" s="350">
        <f t="shared" si="43"/>
        <v>151138.53999999998</v>
      </c>
      <c r="CG56" s="350">
        <f t="shared" si="43"/>
        <v>140373.25</v>
      </c>
      <c r="CH56" s="350">
        <f t="shared" si="43"/>
        <v>62892.890000000014</v>
      </c>
      <c r="CI56" s="350">
        <f t="shared" si="43"/>
        <v>-71711.599999999977</v>
      </c>
      <c r="CJ56" s="350">
        <f t="shared" si="43"/>
        <v>-292146.39</v>
      </c>
      <c r="CK56" s="350">
        <f t="shared" si="44"/>
        <v>-14109.75999999998</v>
      </c>
      <c r="CL56" s="352">
        <f t="shared" si="44"/>
        <v>-17284.829999999987</v>
      </c>
      <c r="CM56" s="353">
        <f t="shared" si="44"/>
        <v>-97537.930000000022</v>
      </c>
      <c r="CN56" s="352">
        <f t="shared" si="44"/>
        <v>31062.39</v>
      </c>
      <c r="CO56" s="352">
        <f t="shared" si="44"/>
        <v>-148218.87</v>
      </c>
      <c r="CP56" s="352">
        <f t="shared" si="44"/>
        <v>-172562.24000000002</v>
      </c>
      <c r="CQ56" s="354">
        <f t="shared" si="44"/>
        <v>-170953.27999999997</v>
      </c>
      <c r="CR56" s="352">
        <f t="shared" si="44"/>
        <v>-110698.77999999997</v>
      </c>
      <c r="CS56" s="352">
        <f t="shared" si="44"/>
        <v>157457.13</v>
      </c>
      <c r="CT56" s="352">
        <f t="shared" si="44"/>
        <v>41376.309999999939</v>
      </c>
      <c r="CU56" s="352">
        <f t="shared" si="44"/>
        <v>458417.08999999997</v>
      </c>
      <c r="CV56" s="352">
        <f t="shared" si="44"/>
        <v>228121.52999999997</v>
      </c>
      <c r="CW56" s="352">
        <f t="shared" si="44"/>
        <v>138812.31000000003</v>
      </c>
      <c r="CX56" s="352">
        <f t="shared" si="44"/>
        <v>-3969.7899999999936</v>
      </c>
      <c r="CY56" s="352">
        <f t="shared" si="45"/>
        <v>-59879.039999999979</v>
      </c>
      <c r="CZ56" s="352">
        <f t="shared" si="45"/>
        <v>154316.44</v>
      </c>
      <c r="DA56" s="352">
        <f t="shared" si="45"/>
        <v>8794.9400000000023</v>
      </c>
      <c r="DB56" s="351">
        <f t="shared" si="45"/>
        <v>58503.66</v>
      </c>
    </row>
    <row r="57" spans="1:106" x14ac:dyDescent="0.25">
      <c r="A57" s="296"/>
      <c r="B57" s="968" t="str">
        <f>$B$15</f>
        <v>Total</v>
      </c>
      <c r="C57" s="1003">
        <f>SUM(C52:C56)</f>
        <v>7851145.9300000006</v>
      </c>
      <c r="D57" s="342">
        <f>SUM(D52:D56)</f>
        <v>10000257.440000001</v>
      </c>
      <c r="E57" s="342">
        <f t="shared" ref="E57:CC57" si="46">SUM(E52:E56)</f>
        <v>9304468.25</v>
      </c>
      <c r="F57" s="342">
        <f t="shared" si="46"/>
        <v>5187472.16</v>
      </c>
      <c r="G57" s="342">
        <f t="shared" si="46"/>
        <v>3492231.1</v>
      </c>
      <c r="H57" s="342">
        <f t="shared" si="46"/>
        <v>2454239.8000000003</v>
      </c>
      <c r="I57" s="342">
        <f t="shared" si="46"/>
        <v>1332318.81</v>
      </c>
      <c r="J57" s="342">
        <f t="shared" si="46"/>
        <v>1032505.6200000001</v>
      </c>
      <c r="K57" s="342">
        <f t="shared" si="46"/>
        <v>1286286.4000000004</v>
      </c>
      <c r="L57" s="419">
        <f t="shared" si="46"/>
        <v>1269080.49</v>
      </c>
      <c r="M57" s="1004">
        <f t="shared" si="46"/>
        <v>4276625.4799999995</v>
      </c>
      <c r="N57" s="419">
        <f t="shared" si="46"/>
        <v>5948666.0999999996</v>
      </c>
      <c r="O57" s="342">
        <f t="shared" si="46"/>
        <v>6101065.9900000002</v>
      </c>
      <c r="P57" s="342">
        <f t="shared" si="46"/>
        <v>9596939.2200000007</v>
      </c>
      <c r="Q57" s="342">
        <f t="shared" si="46"/>
        <v>7770120.7100000009</v>
      </c>
      <c r="R57" s="342">
        <f t="shared" si="46"/>
        <v>4889276.66</v>
      </c>
      <c r="S57" s="1005">
        <f t="shared" si="46"/>
        <v>4376370.17</v>
      </c>
      <c r="T57" s="1005">
        <f t="shared" si="46"/>
        <v>1336812.47</v>
      </c>
      <c r="U57" s="1005">
        <f t="shared" si="46"/>
        <v>1198355.8800000001</v>
      </c>
      <c r="V57" s="1005">
        <f t="shared" si="46"/>
        <v>974372.37</v>
      </c>
      <c r="W57" s="1005">
        <f t="shared" si="46"/>
        <v>981428.99</v>
      </c>
      <c r="X57" s="1006">
        <f t="shared" si="46"/>
        <v>1006480.2700000001</v>
      </c>
      <c r="Y57" s="1007">
        <f t="shared" si="46"/>
        <v>3787811.4499999997</v>
      </c>
      <c r="Z57" s="1005">
        <f t="shared" si="46"/>
        <v>5143179.1899999985</v>
      </c>
      <c r="AA57" s="1005">
        <f t="shared" si="46"/>
        <v>8947814.2100000009</v>
      </c>
      <c r="AB57" s="1005">
        <f t="shared" si="46"/>
        <v>10546203.109999999</v>
      </c>
      <c r="AC57" s="1005">
        <f t="shared" si="46"/>
        <v>7004281.0899999999</v>
      </c>
      <c r="AD57" s="1005">
        <f t="shared" si="46"/>
        <v>4138770.0199999996</v>
      </c>
      <c r="AE57" s="1005">
        <f t="shared" si="46"/>
        <v>3124418.31</v>
      </c>
      <c r="AF57" s="1005">
        <f t="shared" si="46"/>
        <v>1167184.3500000001</v>
      </c>
      <c r="AG57" s="1018">
        <v>1818469.64</v>
      </c>
      <c r="AH57" s="1018">
        <f t="shared" ref="AH57" si="47">SUM(AH52:AH56)</f>
        <v>1082702.23</v>
      </c>
      <c r="AI57" s="1018">
        <f>SUM(AI52:AI56)</f>
        <v>1067737.03</v>
      </c>
      <c r="AJ57" s="1018">
        <v>1205093.67</v>
      </c>
      <c r="AK57" s="1019">
        <f>SUM(AK52:AK56)</f>
        <v>3913057.6600000006</v>
      </c>
      <c r="AL57" s="1018">
        <f>SUM(AL52:AL56)</f>
        <v>6237656.8600000003</v>
      </c>
      <c r="AM57" s="1018">
        <f>SUM(AM52:AM56)</f>
        <v>12328385.349999998</v>
      </c>
      <c r="AN57" s="1018">
        <f>SUM(AN52:AN56)</f>
        <v>15610034.230000002</v>
      </c>
      <c r="AO57" s="1018">
        <v>12165564.920000002</v>
      </c>
      <c r="AP57" s="1018">
        <v>9961838.379999999</v>
      </c>
      <c r="AQ57" s="1008">
        <f>SUM(AQ52:AQ56)</f>
        <v>6786399.0300000003</v>
      </c>
      <c r="AR57" s="1008">
        <f>SUM(AR52:AR56)</f>
        <v>4952299.72</v>
      </c>
      <c r="AS57" s="1008">
        <v>2711247.6</v>
      </c>
      <c r="AT57" s="1008">
        <v>2433319.89</v>
      </c>
      <c r="AU57" s="1008">
        <v>2071976.23</v>
      </c>
      <c r="AV57" s="1008">
        <v>3223824.9999999995</v>
      </c>
      <c r="AW57" s="1009">
        <v>5246293.5500000017</v>
      </c>
      <c r="AX57" s="1008">
        <v>9613769.8900000006</v>
      </c>
      <c r="AY57" s="1008">
        <v>12765580.66</v>
      </c>
      <c r="AZ57" s="1008">
        <v>15065159.82</v>
      </c>
      <c r="BA57" s="1008">
        <v>12951036.119999999</v>
      </c>
      <c r="BB57" s="1008">
        <v>8331396.6400000006</v>
      </c>
      <c r="BC57" s="1008">
        <v>4868083.67</v>
      </c>
      <c r="BD57" s="1008">
        <v>2936971.3200000003</v>
      </c>
      <c r="BE57" s="1008">
        <v>2088256.24</v>
      </c>
      <c r="BF57" s="1008">
        <v>2508573.6299999994</v>
      </c>
      <c r="BG57" s="1008">
        <v>2003235.6199999999</v>
      </c>
      <c r="BH57" s="1008">
        <v>2645582.48</v>
      </c>
      <c r="BI57" s="1009">
        <v>5701518.6599999992</v>
      </c>
      <c r="BJ57" s="273">
        <f>SUM(BJ52:BJ56)</f>
        <v>7843517.4200000009</v>
      </c>
      <c r="BK57" s="273">
        <f t="shared" ref="BK57" si="48">SUM(BK52:BK56)</f>
        <v>12652912.909999998</v>
      </c>
      <c r="BL57" s="273">
        <f t="shared" ref="BL57" si="49">SUM(BL52:BL56)</f>
        <v>12152241</v>
      </c>
      <c r="BM57" s="273">
        <f t="shared" ref="BM57" si="50">SUM(BM52:BM56)</f>
        <v>9361631.4199999999</v>
      </c>
      <c r="BN57" s="273">
        <f t="shared" ref="BN57" si="51">SUM(BN52:BN56)</f>
        <v>8356775.8200000003</v>
      </c>
      <c r="BO57" s="1008">
        <v>4193202.29</v>
      </c>
      <c r="BP57" s="1008">
        <v>2271098.7099999995</v>
      </c>
      <c r="BQ57" s="1008">
        <v>1758710.3199999998</v>
      </c>
      <c r="BR57" s="343">
        <v>1485677.54</v>
      </c>
      <c r="BS57" s="343"/>
      <c r="BT57" s="343"/>
      <c r="BU57" s="341">
        <f t="shared" si="46"/>
        <v>-1750079.9400000004</v>
      </c>
      <c r="BV57" s="339">
        <f t="shared" si="46"/>
        <v>-403318.21999999986</v>
      </c>
      <c r="BW57" s="339">
        <f t="shared" si="46"/>
        <v>-1534347.5399999996</v>
      </c>
      <c r="BX57" s="339">
        <f t="shared" si="46"/>
        <v>-298195.5</v>
      </c>
      <c r="BY57" s="339">
        <f t="shared" si="46"/>
        <v>884139.07000000018</v>
      </c>
      <c r="BZ57" s="339">
        <f t="shared" si="46"/>
        <v>-1117427.33</v>
      </c>
      <c r="CA57" s="339">
        <f t="shared" si="46"/>
        <v>-133962.92999999993</v>
      </c>
      <c r="CB57" s="339">
        <f t="shared" si="46"/>
        <v>-58133.250000000065</v>
      </c>
      <c r="CC57" s="339">
        <f t="shared" si="46"/>
        <v>-304857.41000000003</v>
      </c>
      <c r="CD57" s="344">
        <f t="shared" ref="CD57:DB57" si="52">SUM(CD52:CD56)</f>
        <v>-262600.21999999986</v>
      </c>
      <c r="CE57" s="339">
        <f t="shared" si="52"/>
        <v>-488814.03000000032</v>
      </c>
      <c r="CF57" s="339">
        <f t="shared" si="52"/>
        <v>-805486.91000000038</v>
      </c>
      <c r="CG57" s="339">
        <f t="shared" si="52"/>
        <v>2846748.2199999997</v>
      </c>
      <c r="CH57" s="339">
        <f t="shared" si="52"/>
        <v>949263.88999999955</v>
      </c>
      <c r="CI57" s="339">
        <f t="shared" si="52"/>
        <v>-765839.62000000023</v>
      </c>
      <c r="CJ57" s="339">
        <f t="shared" si="52"/>
        <v>-750506.64000000013</v>
      </c>
      <c r="CK57" s="339">
        <f t="shared" si="52"/>
        <v>-1251951.8600000001</v>
      </c>
      <c r="CL57" s="340">
        <f t="shared" si="52"/>
        <v>-169628.11999999994</v>
      </c>
      <c r="CM57" s="345">
        <f t="shared" si="52"/>
        <v>620113.75999999989</v>
      </c>
      <c r="CN57" s="340">
        <f t="shared" si="52"/>
        <v>108329.86000000004</v>
      </c>
      <c r="CO57" s="340">
        <f t="shared" si="52"/>
        <v>86308.040000000037</v>
      </c>
      <c r="CP57" s="340">
        <f t="shared" si="52"/>
        <v>198613.39999999988</v>
      </c>
      <c r="CQ57" s="346">
        <f t="shared" si="52"/>
        <v>125246.21000000025</v>
      </c>
      <c r="CR57" s="340">
        <f t="shared" si="52"/>
        <v>1094477.6700000004</v>
      </c>
      <c r="CS57" s="340">
        <f t="shared" si="52"/>
        <v>3380571.1399999997</v>
      </c>
      <c r="CT57" s="340">
        <f t="shared" si="52"/>
        <v>5063831.120000001</v>
      </c>
      <c r="CU57" s="340">
        <f t="shared" si="52"/>
        <v>5161283.83</v>
      </c>
      <c r="CV57" s="340">
        <f t="shared" si="52"/>
        <v>5823068.3600000003</v>
      </c>
      <c r="CW57" s="340">
        <f t="shared" si="52"/>
        <v>3661980.7200000007</v>
      </c>
      <c r="CX57" s="340">
        <f t="shared" si="52"/>
        <v>3785115.37</v>
      </c>
      <c r="CY57" s="340">
        <f t="shared" si="52"/>
        <v>892777.96</v>
      </c>
      <c r="CZ57" s="340">
        <f t="shared" si="52"/>
        <v>1350617.6599999997</v>
      </c>
      <c r="DA57" s="340">
        <f t="shared" si="52"/>
        <v>1004239.2</v>
      </c>
      <c r="DB57" s="344">
        <f t="shared" si="52"/>
        <v>2018731.3299999998</v>
      </c>
    </row>
    <row r="58" spans="1:106" x14ac:dyDescent="0.25">
      <c r="A58" s="296">
        <f>+A51+1</f>
        <v>8</v>
      </c>
      <c r="B58" s="998" t="s">
        <v>35</v>
      </c>
      <c r="C58" s="1003"/>
      <c r="D58" s="342"/>
      <c r="E58" s="342"/>
      <c r="F58" s="342"/>
      <c r="G58" s="342"/>
      <c r="H58" s="342"/>
      <c r="I58" s="342"/>
      <c r="J58" s="342"/>
      <c r="K58" s="342"/>
      <c r="L58" s="419"/>
      <c r="M58" s="1004"/>
      <c r="N58" s="419"/>
      <c r="O58" s="342"/>
      <c r="P58" s="342"/>
      <c r="Q58" s="342"/>
      <c r="R58" s="342"/>
      <c r="S58" s="1005"/>
      <c r="T58" s="1005"/>
      <c r="U58" s="1005"/>
      <c r="V58" s="1005"/>
      <c r="W58" s="1005"/>
      <c r="X58" s="1006"/>
      <c r="Y58" s="1007"/>
      <c r="Z58" s="1005"/>
      <c r="AA58" s="1005"/>
      <c r="AB58" s="1005"/>
      <c r="AC58" s="1005"/>
      <c r="AD58" s="1005"/>
      <c r="AE58" s="1005"/>
      <c r="AF58" s="1005"/>
      <c r="AG58" s="681"/>
      <c r="AH58" s="681"/>
      <c r="AI58" s="681"/>
      <c r="AJ58" s="681"/>
      <c r="AK58" s="853"/>
      <c r="AL58" s="681"/>
      <c r="AM58" s="92"/>
      <c r="AN58" s="92"/>
      <c r="AO58" s="92"/>
      <c r="AP58" s="92"/>
      <c r="AQ58" s="92"/>
      <c r="AR58" s="92"/>
      <c r="AS58" s="92"/>
      <c r="AT58" s="92"/>
      <c r="AU58" s="92"/>
      <c r="AV58" s="92"/>
      <c r="AW58" s="151"/>
      <c r="AX58" s="92"/>
      <c r="AY58" s="92"/>
      <c r="AZ58" s="92"/>
      <c r="BA58" s="92"/>
      <c r="BB58" s="92"/>
      <c r="BC58" s="92"/>
      <c r="BD58" s="92"/>
      <c r="BE58" s="92"/>
      <c r="BF58" s="92"/>
      <c r="BG58" s="92"/>
      <c r="BH58" s="92"/>
      <c r="BI58" s="151"/>
      <c r="BJ58" s="273"/>
      <c r="BK58" s="273"/>
      <c r="BL58" s="273"/>
      <c r="BM58" s="273"/>
      <c r="BN58" s="273"/>
      <c r="BO58" s="92"/>
      <c r="BP58" s="92"/>
      <c r="BQ58" s="92"/>
      <c r="BR58" s="40"/>
      <c r="BS58" s="40"/>
      <c r="BT58" s="40"/>
      <c r="BU58" s="341"/>
      <c r="BV58" s="339"/>
      <c r="BW58" s="339"/>
      <c r="BX58" s="339"/>
      <c r="BY58" s="339"/>
      <c r="BZ58" s="339"/>
      <c r="CA58" s="339"/>
      <c r="CB58" s="339"/>
      <c r="CC58" s="339"/>
      <c r="CD58" s="344"/>
      <c r="CE58" s="339"/>
      <c r="CF58" s="339"/>
      <c r="CG58" s="339"/>
      <c r="CH58" s="339"/>
      <c r="CI58" s="339"/>
      <c r="CJ58" s="339"/>
      <c r="CK58" s="339"/>
      <c r="CL58" s="340"/>
      <c r="CM58" s="345"/>
      <c r="CN58" s="340"/>
      <c r="CO58" s="340"/>
      <c r="CP58" s="340"/>
      <c r="CQ58" s="346"/>
      <c r="CR58" s="340"/>
      <c r="CS58" s="340"/>
      <c r="CT58" s="340"/>
      <c r="CU58" s="340"/>
      <c r="CV58" s="340"/>
      <c r="CW58" s="340"/>
      <c r="CX58" s="340"/>
      <c r="CY58" s="340"/>
      <c r="CZ58" s="340"/>
      <c r="DA58" s="340"/>
      <c r="DB58" s="344"/>
    </row>
    <row r="59" spans="1:106" x14ac:dyDescent="0.25">
      <c r="A59" s="296"/>
      <c r="B59" s="968" t="str">
        <f>$B$10</f>
        <v>Residential [1]</v>
      </c>
      <c r="C59" s="1003">
        <v>9277871.5700000003</v>
      </c>
      <c r="D59" s="342">
        <v>10692845.939999999</v>
      </c>
      <c r="E59" s="342">
        <v>13240152.439999999</v>
      </c>
      <c r="F59" s="342">
        <v>14907007.960000001</v>
      </c>
      <c r="G59" s="342">
        <v>14028430.189999999</v>
      </c>
      <c r="H59" s="342">
        <v>12953454.619999999</v>
      </c>
      <c r="I59" s="342">
        <v>11417784.529999999</v>
      </c>
      <c r="J59" s="342">
        <v>9842044.7599999998</v>
      </c>
      <c r="K59" s="342">
        <v>9529478.5800000001</v>
      </c>
      <c r="L59" s="419">
        <v>9415819.1799999997</v>
      </c>
      <c r="M59" s="1004">
        <v>8969286.4100000001</v>
      </c>
      <c r="N59" s="419">
        <v>9367496.3499999996</v>
      </c>
      <c r="O59" s="342">
        <v>11985890.220000001</v>
      </c>
      <c r="P59" s="342">
        <v>14325551.01</v>
      </c>
      <c r="Q59" s="342">
        <v>16241394.939999999</v>
      </c>
      <c r="R59" s="342">
        <v>18775081.43</v>
      </c>
      <c r="S59" s="1005">
        <v>19245447.329999998</v>
      </c>
      <c r="T59" s="1005">
        <v>20405063.850000001</v>
      </c>
      <c r="U59" s="1005">
        <v>19458505.68</v>
      </c>
      <c r="V59" s="1005">
        <v>18787350.390000001</v>
      </c>
      <c r="W59" s="1005">
        <v>18277555.09</v>
      </c>
      <c r="X59" s="1006">
        <v>18016171.530000001</v>
      </c>
      <c r="Y59" s="1007">
        <v>18157656.920000002</v>
      </c>
      <c r="Z59" s="1005">
        <v>18987153.32</v>
      </c>
      <c r="AA59" s="1005">
        <v>20089985.59</v>
      </c>
      <c r="AB59" s="1005">
        <v>23328679.010000002</v>
      </c>
      <c r="AC59" s="1005">
        <v>27529480.739999998</v>
      </c>
      <c r="AD59" s="1005">
        <v>28940912.149999999</v>
      </c>
      <c r="AE59" s="1005">
        <v>28883019.039999999</v>
      </c>
      <c r="AF59" s="1005">
        <v>28486127.120000001</v>
      </c>
      <c r="AG59" s="1005">
        <v>26923330.649999999</v>
      </c>
      <c r="AH59" s="1005">
        <v>22985061.289999999</v>
      </c>
      <c r="AI59" s="1005">
        <v>20350587.73</v>
      </c>
      <c r="AJ59" s="1008">
        <v>19773934.32</v>
      </c>
      <c r="AK59" s="1009">
        <v>19536185.98</v>
      </c>
      <c r="AL59" s="1008">
        <v>20485058.129999999</v>
      </c>
      <c r="AM59" s="1008">
        <v>22118209.66</v>
      </c>
      <c r="AN59" s="1008">
        <v>28598114.530000001</v>
      </c>
      <c r="AO59" s="1008">
        <v>33779035.339999996</v>
      </c>
      <c r="AP59" s="1008">
        <v>36643812.059999995</v>
      </c>
      <c r="AQ59" s="1008">
        <v>34790133.090000004</v>
      </c>
      <c r="AR59" s="1008">
        <v>33159151.890000001</v>
      </c>
      <c r="AS59" s="1008">
        <v>30819018.949999999</v>
      </c>
      <c r="AT59" s="1008">
        <v>29895563.599999998</v>
      </c>
      <c r="AU59" s="1008">
        <v>28327511</v>
      </c>
      <c r="AV59" s="1008">
        <v>30435830.34</v>
      </c>
      <c r="AW59" s="1009">
        <v>27769487.570000004</v>
      </c>
      <c r="AX59" s="1008">
        <v>28680655.66</v>
      </c>
      <c r="AY59" s="1008">
        <v>36965378.439999998</v>
      </c>
      <c r="AZ59" s="1008">
        <v>41507121.170000002</v>
      </c>
      <c r="BA59" s="1008">
        <v>45795538.420000002</v>
      </c>
      <c r="BB59" s="1008">
        <v>47762323.109999999</v>
      </c>
      <c r="BC59" s="1008">
        <v>46922990.689999998</v>
      </c>
      <c r="BD59" s="1008">
        <v>38553838.710000001</v>
      </c>
      <c r="BE59" s="1008">
        <v>22276333.850000001</v>
      </c>
      <c r="BF59" s="1008">
        <v>31480639.129999999</v>
      </c>
      <c r="BG59" s="1008">
        <v>28274419.210000001</v>
      </c>
      <c r="BH59" s="1008">
        <v>24542950.279999997</v>
      </c>
      <c r="BI59" s="1009">
        <v>23437915.109999999</v>
      </c>
      <c r="BJ59" s="273">
        <v>21482685.170000002</v>
      </c>
      <c r="BK59" s="273">
        <v>23228497.16</v>
      </c>
      <c r="BL59" s="273">
        <v>27274002.390000001</v>
      </c>
      <c r="BM59" s="273">
        <v>27050981.420000002</v>
      </c>
      <c r="BN59" s="273">
        <v>26824195.289999999</v>
      </c>
      <c r="BO59" s="1008">
        <v>25917136.969999999</v>
      </c>
      <c r="BP59" s="1008">
        <v>23114935.18</v>
      </c>
      <c r="BQ59" s="1008">
        <v>20973078.949999999</v>
      </c>
      <c r="BR59" s="343">
        <v>18562066.84</v>
      </c>
      <c r="BS59" s="343"/>
      <c r="BT59" s="343"/>
      <c r="BU59" s="341">
        <f t="shared" ref="BU59:CJ63" si="53">O59-C59</f>
        <v>2708018.6500000004</v>
      </c>
      <c r="BV59" s="339">
        <f t="shared" si="53"/>
        <v>3632705.0700000003</v>
      </c>
      <c r="BW59" s="339">
        <f t="shared" si="53"/>
        <v>3001242.5</v>
      </c>
      <c r="BX59" s="339">
        <f t="shared" si="53"/>
        <v>3868073.4699999988</v>
      </c>
      <c r="BY59" s="339">
        <f t="shared" si="53"/>
        <v>5217017.1399999987</v>
      </c>
      <c r="BZ59" s="339">
        <f t="shared" si="53"/>
        <v>7451609.2300000023</v>
      </c>
      <c r="CA59" s="339">
        <f t="shared" si="53"/>
        <v>8040721.1500000004</v>
      </c>
      <c r="CB59" s="339">
        <f t="shared" si="53"/>
        <v>8945305.6300000008</v>
      </c>
      <c r="CC59" s="339">
        <f t="shared" si="53"/>
        <v>8748076.5099999998</v>
      </c>
      <c r="CD59" s="344">
        <f t="shared" si="53"/>
        <v>8600352.3500000015</v>
      </c>
      <c r="CE59" s="339">
        <f t="shared" si="53"/>
        <v>9188370.5100000016</v>
      </c>
      <c r="CF59" s="339">
        <f t="shared" si="53"/>
        <v>9619656.9700000007</v>
      </c>
      <c r="CG59" s="339">
        <f t="shared" si="53"/>
        <v>8104095.3699999992</v>
      </c>
      <c r="CH59" s="339">
        <f t="shared" si="53"/>
        <v>9003128.0000000019</v>
      </c>
      <c r="CI59" s="339">
        <f t="shared" si="53"/>
        <v>11288085.799999999</v>
      </c>
      <c r="CJ59" s="339">
        <f t="shared" si="53"/>
        <v>10165830.719999999</v>
      </c>
      <c r="CK59" s="339">
        <f t="shared" ref="CK59:CZ63" si="54">AE59-S59</f>
        <v>9637571.7100000009</v>
      </c>
      <c r="CL59" s="340">
        <f t="shared" si="54"/>
        <v>8081063.2699999996</v>
      </c>
      <c r="CM59" s="345">
        <f t="shared" si="54"/>
        <v>7464824.9699999988</v>
      </c>
      <c r="CN59" s="340">
        <f t="shared" si="54"/>
        <v>4197710.8999999985</v>
      </c>
      <c r="CO59" s="340">
        <f t="shared" si="54"/>
        <v>2073032.6400000006</v>
      </c>
      <c r="CP59" s="340">
        <f t="shared" si="54"/>
        <v>1757762.7899999991</v>
      </c>
      <c r="CQ59" s="346">
        <f t="shared" si="54"/>
        <v>1378529.0599999987</v>
      </c>
      <c r="CR59" s="340">
        <f t="shared" si="54"/>
        <v>1497904.8099999987</v>
      </c>
      <c r="CS59" s="340">
        <f t="shared" si="54"/>
        <v>2028224.0700000003</v>
      </c>
      <c r="CT59" s="340">
        <f t="shared" si="54"/>
        <v>5269435.5199999996</v>
      </c>
      <c r="CU59" s="340">
        <f t="shared" si="54"/>
        <v>6249554.5999999978</v>
      </c>
      <c r="CV59" s="340">
        <f t="shared" si="54"/>
        <v>7702899.9099999964</v>
      </c>
      <c r="CW59" s="340">
        <f t="shared" si="54"/>
        <v>5907114.0500000045</v>
      </c>
      <c r="CX59" s="340">
        <f t="shared" si="54"/>
        <v>4673024.7699999996</v>
      </c>
      <c r="CY59" s="340">
        <f t="shared" si="54"/>
        <v>3895688.3000000007</v>
      </c>
      <c r="CZ59" s="340">
        <f t="shared" si="54"/>
        <v>6910502.3099999987</v>
      </c>
      <c r="DA59" s="340">
        <f t="shared" ref="CY59:DB63" si="55">AU59-AI59</f>
        <v>7976923.2699999996</v>
      </c>
      <c r="DB59" s="344">
        <f t="shared" si="55"/>
        <v>10661896.02</v>
      </c>
    </row>
    <row r="60" spans="1:106" x14ac:dyDescent="0.25">
      <c r="A60" s="296"/>
      <c r="B60" s="968" t="str">
        <f>$B$11</f>
        <v>Low Income Residential [2]</v>
      </c>
      <c r="C60" s="1003">
        <v>11214202.779999999</v>
      </c>
      <c r="D60" s="342">
        <v>11769889.02</v>
      </c>
      <c r="E60" s="342">
        <v>11305364.77</v>
      </c>
      <c r="F60" s="342">
        <v>10712494.9</v>
      </c>
      <c r="G60" s="342">
        <v>10038457.33</v>
      </c>
      <c r="H60" s="342">
        <v>9871546.7799999993</v>
      </c>
      <c r="I60" s="342">
        <v>9702638.1199999992</v>
      </c>
      <c r="J60" s="342">
        <v>10057341.65</v>
      </c>
      <c r="K60" s="342">
        <v>10125876.35</v>
      </c>
      <c r="L60" s="419">
        <v>10311951.07</v>
      </c>
      <c r="M60" s="1004">
        <v>10404240.039999999</v>
      </c>
      <c r="N60" s="419">
        <v>10705368.369999999</v>
      </c>
      <c r="O60" s="342">
        <v>10763563.550000001</v>
      </c>
      <c r="P60" s="342">
        <v>11277546.77</v>
      </c>
      <c r="Q60" s="342">
        <v>10905739.9</v>
      </c>
      <c r="R60" s="342">
        <v>11126787.99</v>
      </c>
      <c r="S60" s="1005">
        <v>13544670.859999999</v>
      </c>
      <c r="T60" s="1005">
        <v>13938130.85</v>
      </c>
      <c r="U60" s="1005">
        <v>14023721.99</v>
      </c>
      <c r="V60" s="1005">
        <v>14278503.949999999</v>
      </c>
      <c r="W60" s="1005">
        <v>1978408.43</v>
      </c>
      <c r="X60" s="1006">
        <v>2690674.8</v>
      </c>
      <c r="Y60" s="1007">
        <v>2854007.15</v>
      </c>
      <c r="Z60" s="1005">
        <v>4122290.37</v>
      </c>
      <c r="AA60" s="1005">
        <v>4907848.12</v>
      </c>
      <c r="AB60" s="1005">
        <v>6206413.5099999998</v>
      </c>
      <c r="AC60" s="1005">
        <v>8003552.4900000002</v>
      </c>
      <c r="AD60" s="1005">
        <v>8914677.2400000002</v>
      </c>
      <c r="AE60" s="1005">
        <v>8914986.8100000005</v>
      </c>
      <c r="AF60" s="1005">
        <v>9073232.6999999993</v>
      </c>
      <c r="AG60" s="1005">
        <v>9229429.2100000009</v>
      </c>
      <c r="AH60" s="1005">
        <v>10092401.699999999</v>
      </c>
      <c r="AI60" s="1005">
        <v>10467994.460000001</v>
      </c>
      <c r="AJ60" s="1008">
        <v>10540325.82</v>
      </c>
      <c r="AK60" s="1009">
        <v>9815372.8100000005</v>
      </c>
      <c r="AL60" s="1008">
        <v>10731247.470000001</v>
      </c>
      <c r="AM60" s="1008">
        <v>11901196.380000001</v>
      </c>
      <c r="AN60" s="1008">
        <v>14797975.16</v>
      </c>
      <c r="AO60" s="1008">
        <v>19232194.59</v>
      </c>
      <c r="AP60" s="1008">
        <v>21614709.719999999</v>
      </c>
      <c r="AQ60" s="1008">
        <v>26216517.59</v>
      </c>
      <c r="AR60" s="1008">
        <v>24770738.239999998</v>
      </c>
      <c r="AS60" s="1008">
        <v>23901351.300000001</v>
      </c>
      <c r="AT60" s="1008">
        <v>22825735.640000004</v>
      </c>
      <c r="AU60" s="1008">
        <v>22785061.139999997</v>
      </c>
      <c r="AV60" s="1008">
        <v>23591637.579999998</v>
      </c>
      <c r="AW60" s="1009">
        <v>22825111.080000002</v>
      </c>
      <c r="AX60" s="1008">
        <v>23355238.979999997</v>
      </c>
      <c r="AY60" s="1008">
        <v>19738075.700000003</v>
      </c>
      <c r="AZ60" s="1008">
        <v>22931771.960000001</v>
      </c>
      <c r="BA60" s="1008">
        <v>25519870.020000003</v>
      </c>
      <c r="BB60" s="1008">
        <v>27711073.48</v>
      </c>
      <c r="BC60" s="1008">
        <v>28074145.030000001</v>
      </c>
      <c r="BD60" s="1008">
        <v>26306611.57</v>
      </c>
      <c r="BE60" s="1008">
        <v>16519402.76</v>
      </c>
      <c r="BF60" s="1008">
        <v>23065473.27</v>
      </c>
      <c r="BG60" s="1008">
        <v>22729550.550000001</v>
      </c>
      <c r="BH60" s="1008">
        <v>23857848.300000001</v>
      </c>
      <c r="BI60" s="1009">
        <v>23469910.149999999</v>
      </c>
      <c r="BJ60" s="273">
        <v>23297921.550000001</v>
      </c>
      <c r="BK60" s="273">
        <v>24468431.079999998</v>
      </c>
      <c r="BL60" s="273">
        <v>24529257.34</v>
      </c>
      <c r="BM60" s="273">
        <v>27675004.800000001</v>
      </c>
      <c r="BN60" s="273">
        <v>28994414.329999998</v>
      </c>
      <c r="BO60" s="1008">
        <v>27847043.93</v>
      </c>
      <c r="BP60" s="1008">
        <v>26932302.25</v>
      </c>
      <c r="BQ60" s="1008">
        <v>25893837.699999999</v>
      </c>
      <c r="BR60" s="343">
        <v>24528671.149999999</v>
      </c>
      <c r="BS60" s="343"/>
      <c r="BT60" s="343"/>
      <c r="BU60" s="341">
        <f t="shared" si="53"/>
        <v>-450639.22999999858</v>
      </c>
      <c r="BV60" s="339">
        <f t="shared" si="53"/>
        <v>-492342.25</v>
      </c>
      <c r="BW60" s="339">
        <f t="shared" si="53"/>
        <v>-399624.86999999918</v>
      </c>
      <c r="BX60" s="339">
        <f t="shared" si="53"/>
        <v>414293.08999999985</v>
      </c>
      <c r="BY60" s="339">
        <f t="shared" si="53"/>
        <v>3506213.5299999993</v>
      </c>
      <c r="BZ60" s="339">
        <f t="shared" si="53"/>
        <v>4066584.0700000003</v>
      </c>
      <c r="CA60" s="339">
        <f t="shared" si="53"/>
        <v>4321083.870000001</v>
      </c>
      <c r="CB60" s="339">
        <f t="shared" si="53"/>
        <v>4221162.2999999989</v>
      </c>
      <c r="CC60" s="339">
        <f t="shared" si="53"/>
        <v>-8147467.9199999999</v>
      </c>
      <c r="CD60" s="344">
        <f t="shared" si="53"/>
        <v>-7621276.2700000005</v>
      </c>
      <c r="CE60" s="339">
        <f t="shared" si="53"/>
        <v>-7550232.8899999987</v>
      </c>
      <c r="CF60" s="339">
        <f t="shared" si="53"/>
        <v>-6583077.9999999991</v>
      </c>
      <c r="CG60" s="339">
        <f t="shared" si="53"/>
        <v>-5855715.4300000006</v>
      </c>
      <c r="CH60" s="339">
        <f t="shared" si="53"/>
        <v>-5071133.26</v>
      </c>
      <c r="CI60" s="339">
        <f t="shared" si="53"/>
        <v>-2902187.41</v>
      </c>
      <c r="CJ60" s="339">
        <f t="shared" si="53"/>
        <v>-2212110.75</v>
      </c>
      <c r="CK60" s="339">
        <f t="shared" si="54"/>
        <v>-4629684.0499999989</v>
      </c>
      <c r="CL60" s="340">
        <f t="shared" si="54"/>
        <v>-4864898.1500000004</v>
      </c>
      <c r="CM60" s="345">
        <f t="shared" si="54"/>
        <v>-4794292.7799999993</v>
      </c>
      <c r="CN60" s="340">
        <f t="shared" si="54"/>
        <v>-4186102.25</v>
      </c>
      <c r="CO60" s="340">
        <f t="shared" si="54"/>
        <v>8489586.0300000012</v>
      </c>
      <c r="CP60" s="340">
        <f t="shared" si="54"/>
        <v>7849651.0200000005</v>
      </c>
      <c r="CQ60" s="346">
        <f t="shared" si="54"/>
        <v>6961365.6600000001</v>
      </c>
      <c r="CR60" s="340">
        <f t="shared" si="54"/>
        <v>6608957.1000000006</v>
      </c>
      <c r="CS60" s="340">
        <f t="shared" si="54"/>
        <v>6993348.2600000007</v>
      </c>
      <c r="CT60" s="340">
        <f t="shared" si="54"/>
        <v>8591561.6500000004</v>
      </c>
      <c r="CU60" s="340">
        <f t="shared" si="54"/>
        <v>11228642.1</v>
      </c>
      <c r="CV60" s="340">
        <f t="shared" si="54"/>
        <v>12700032.479999999</v>
      </c>
      <c r="CW60" s="340">
        <f t="shared" si="54"/>
        <v>17301530.780000001</v>
      </c>
      <c r="CX60" s="340">
        <f t="shared" si="54"/>
        <v>15697505.539999999</v>
      </c>
      <c r="CY60" s="340">
        <f t="shared" si="55"/>
        <v>14671922.09</v>
      </c>
      <c r="CZ60" s="340">
        <f t="shared" si="55"/>
        <v>12733333.940000005</v>
      </c>
      <c r="DA60" s="340">
        <f t="shared" si="55"/>
        <v>12317066.679999996</v>
      </c>
      <c r="DB60" s="344">
        <f t="shared" si="55"/>
        <v>13051311.759999998</v>
      </c>
    </row>
    <row r="61" spans="1:106" x14ac:dyDescent="0.25">
      <c r="A61" s="296"/>
      <c r="B61" s="968" t="str">
        <f>$B$12</f>
        <v>Small C&amp;I [3]</v>
      </c>
      <c r="C61" s="1003">
        <v>93932.35</v>
      </c>
      <c r="D61" s="342">
        <v>177261.97</v>
      </c>
      <c r="E61" s="342">
        <v>309301.92</v>
      </c>
      <c r="F61" s="342">
        <v>376557.21</v>
      </c>
      <c r="G61" s="342">
        <v>240343.91</v>
      </c>
      <c r="H61" s="342">
        <v>106724.94</v>
      </c>
      <c r="I61" s="342">
        <v>8764.16</v>
      </c>
      <c r="J61" s="342">
        <v>-28312.43</v>
      </c>
      <c r="K61" s="342">
        <v>43310.85</v>
      </c>
      <c r="L61" s="419">
        <v>132402.57999999999</v>
      </c>
      <c r="M61" s="1004">
        <v>150256.48000000001</v>
      </c>
      <c r="N61" s="419">
        <v>150183.96</v>
      </c>
      <c r="O61" s="342">
        <v>261207.7</v>
      </c>
      <c r="P61" s="342">
        <v>512105.07</v>
      </c>
      <c r="Q61" s="342">
        <v>823105.19</v>
      </c>
      <c r="R61" s="342">
        <v>944201.38</v>
      </c>
      <c r="S61" s="1005">
        <v>992009.99</v>
      </c>
      <c r="T61" s="1005">
        <v>1015773.78</v>
      </c>
      <c r="U61" s="1005">
        <v>910599.24</v>
      </c>
      <c r="V61" s="1005">
        <v>730007.58</v>
      </c>
      <c r="W61" s="1005">
        <v>714305.7</v>
      </c>
      <c r="X61" s="1006">
        <v>728677.12</v>
      </c>
      <c r="Y61" s="1007">
        <v>767111.39</v>
      </c>
      <c r="Z61" s="1005">
        <v>828833.45</v>
      </c>
      <c r="AA61" s="1005">
        <v>943237.22</v>
      </c>
      <c r="AB61" s="1005">
        <v>1112029.73</v>
      </c>
      <c r="AC61" s="1005">
        <v>1474726.34</v>
      </c>
      <c r="AD61" s="1005">
        <v>1622476.18</v>
      </c>
      <c r="AE61" s="1005">
        <v>1290803.1599999999</v>
      </c>
      <c r="AF61" s="1005">
        <v>718603.17</v>
      </c>
      <c r="AG61" s="1005">
        <v>453774.5</v>
      </c>
      <c r="AH61" s="1005">
        <v>312657.46999999997</v>
      </c>
      <c r="AI61" s="1005">
        <v>178530.02</v>
      </c>
      <c r="AJ61" s="1008">
        <v>192195.98</v>
      </c>
      <c r="AK61" s="1009">
        <v>229037.22</v>
      </c>
      <c r="AL61" s="1008">
        <v>262962.46999999997</v>
      </c>
      <c r="AM61" s="1008">
        <v>362383.53</v>
      </c>
      <c r="AN61" s="1008">
        <v>703033.43</v>
      </c>
      <c r="AO61" s="1008">
        <v>1384386.49</v>
      </c>
      <c r="AP61" s="1008">
        <v>1818461.8099999998</v>
      </c>
      <c r="AQ61" s="1008">
        <v>1732435.4100000001</v>
      </c>
      <c r="AR61" s="1008">
        <v>1600061.48</v>
      </c>
      <c r="AS61" s="1008">
        <v>3188721.1599999992</v>
      </c>
      <c r="AT61" s="1008">
        <v>3069289.19</v>
      </c>
      <c r="AU61" s="1008">
        <v>2871993.8</v>
      </c>
      <c r="AV61" s="1008">
        <v>2906037.57</v>
      </c>
      <c r="AW61" s="1009">
        <v>2701750.64</v>
      </c>
      <c r="AX61" s="1008">
        <v>1007684.84</v>
      </c>
      <c r="AY61" s="1008">
        <v>1029814.13</v>
      </c>
      <c r="AZ61" s="1008">
        <v>1120638.2999999998</v>
      </c>
      <c r="BA61" s="1008">
        <v>1427405.4699999997</v>
      </c>
      <c r="BB61" s="1008">
        <v>1805552.38</v>
      </c>
      <c r="BC61" s="1008">
        <v>1543939.8299999996</v>
      </c>
      <c r="BD61" s="1008">
        <v>1043232.3000000002</v>
      </c>
      <c r="BE61" s="1008">
        <v>403598.78</v>
      </c>
      <c r="BF61" s="1008">
        <v>613711.35999999999</v>
      </c>
      <c r="BG61" s="1008">
        <v>352080.73</v>
      </c>
      <c r="BH61" s="1008">
        <v>264616.24</v>
      </c>
      <c r="BI61" s="1009">
        <v>292303.76</v>
      </c>
      <c r="BJ61" s="273">
        <v>428287.53</v>
      </c>
      <c r="BK61" s="273">
        <v>591786.73</v>
      </c>
      <c r="BL61" s="273">
        <v>738278.83</v>
      </c>
      <c r="BM61" s="273">
        <v>915018.6</v>
      </c>
      <c r="BN61" s="273">
        <v>1019069.43</v>
      </c>
      <c r="BO61" s="1008">
        <v>888711.15</v>
      </c>
      <c r="BP61" s="1008">
        <v>731861.21</v>
      </c>
      <c r="BQ61" s="1008">
        <v>637750.29</v>
      </c>
      <c r="BR61" s="343">
        <v>507984</v>
      </c>
      <c r="BS61" s="343"/>
      <c r="BT61" s="343"/>
      <c r="BU61" s="341">
        <f t="shared" si="53"/>
        <v>167275.35</v>
      </c>
      <c r="BV61" s="339">
        <f t="shared" si="53"/>
        <v>334843.09999999998</v>
      </c>
      <c r="BW61" s="339">
        <f t="shared" si="53"/>
        <v>513803.26999999996</v>
      </c>
      <c r="BX61" s="339">
        <f t="shared" si="53"/>
        <v>567644.16999999993</v>
      </c>
      <c r="BY61" s="339">
        <f t="shared" si="53"/>
        <v>751666.08</v>
      </c>
      <c r="BZ61" s="339">
        <f t="shared" si="53"/>
        <v>909048.84000000008</v>
      </c>
      <c r="CA61" s="339">
        <f t="shared" si="53"/>
        <v>901835.08</v>
      </c>
      <c r="CB61" s="339">
        <f t="shared" si="53"/>
        <v>758320.01</v>
      </c>
      <c r="CC61" s="339">
        <f t="shared" si="53"/>
        <v>670994.85</v>
      </c>
      <c r="CD61" s="344">
        <f t="shared" si="53"/>
        <v>596274.54</v>
      </c>
      <c r="CE61" s="339">
        <f t="shared" si="53"/>
        <v>616854.91</v>
      </c>
      <c r="CF61" s="339">
        <f t="shared" si="53"/>
        <v>678649.49</v>
      </c>
      <c r="CG61" s="339">
        <f t="shared" si="53"/>
        <v>682029.52</v>
      </c>
      <c r="CH61" s="339">
        <f t="shared" si="53"/>
        <v>599924.65999999992</v>
      </c>
      <c r="CI61" s="339">
        <f t="shared" si="53"/>
        <v>651621.15000000014</v>
      </c>
      <c r="CJ61" s="339">
        <f t="shared" si="53"/>
        <v>678274.79999999993</v>
      </c>
      <c r="CK61" s="339">
        <f t="shared" si="54"/>
        <v>298793.16999999993</v>
      </c>
      <c r="CL61" s="340">
        <f t="shared" si="54"/>
        <v>-297170.61</v>
      </c>
      <c r="CM61" s="345">
        <f t="shared" si="54"/>
        <v>-456824.74</v>
      </c>
      <c r="CN61" s="340">
        <f t="shared" si="54"/>
        <v>-417350.11</v>
      </c>
      <c r="CO61" s="340">
        <f t="shared" si="54"/>
        <v>-535775.67999999993</v>
      </c>
      <c r="CP61" s="340">
        <f t="shared" si="54"/>
        <v>-536481.14</v>
      </c>
      <c r="CQ61" s="346">
        <f t="shared" si="54"/>
        <v>-538074.17000000004</v>
      </c>
      <c r="CR61" s="340">
        <f t="shared" si="54"/>
        <v>-565870.98</v>
      </c>
      <c r="CS61" s="340">
        <f t="shared" si="54"/>
        <v>-580853.68999999994</v>
      </c>
      <c r="CT61" s="340">
        <f t="shared" si="54"/>
        <v>-408996.29999999993</v>
      </c>
      <c r="CU61" s="340">
        <f t="shared" si="54"/>
        <v>-90339.850000000093</v>
      </c>
      <c r="CV61" s="340">
        <f t="shared" si="54"/>
        <v>195985.62999999989</v>
      </c>
      <c r="CW61" s="340">
        <f t="shared" si="54"/>
        <v>441632.25000000023</v>
      </c>
      <c r="CX61" s="340">
        <f t="shared" si="54"/>
        <v>881458.30999999994</v>
      </c>
      <c r="CY61" s="340">
        <f t="shared" si="55"/>
        <v>2734946.6599999992</v>
      </c>
      <c r="CZ61" s="340">
        <f t="shared" si="55"/>
        <v>2756631.7199999997</v>
      </c>
      <c r="DA61" s="340">
        <f t="shared" si="55"/>
        <v>2693463.78</v>
      </c>
      <c r="DB61" s="344">
        <f t="shared" si="55"/>
        <v>2713841.59</v>
      </c>
    </row>
    <row r="62" spans="1:106" x14ac:dyDescent="0.25">
      <c r="A62" s="296"/>
      <c r="B62" s="968" t="str">
        <f>$B$13</f>
        <v>Medium C&amp;I [4]</v>
      </c>
      <c r="C62" s="1003">
        <v>91179.16</v>
      </c>
      <c r="D62" s="342">
        <v>169948.26</v>
      </c>
      <c r="E62" s="342">
        <v>255591.26</v>
      </c>
      <c r="F62" s="342">
        <v>301781.09000000003</v>
      </c>
      <c r="G62" s="342">
        <v>241342.3</v>
      </c>
      <c r="H62" s="342">
        <v>147504.42000000001</v>
      </c>
      <c r="I62" s="342">
        <v>108980.35</v>
      </c>
      <c r="J62" s="342">
        <v>-1795.54</v>
      </c>
      <c r="K62" s="342">
        <v>32763.13</v>
      </c>
      <c r="L62" s="419">
        <v>77579.149999999994</v>
      </c>
      <c r="M62" s="1004">
        <v>73915.94</v>
      </c>
      <c r="N62" s="419">
        <v>52987.75</v>
      </c>
      <c r="O62" s="342">
        <v>115138.36</v>
      </c>
      <c r="P62" s="342">
        <v>294307.05</v>
      </c>
      <c r="Q62" s="342">
        <v>467470.94</v>
      </c>
      <c r="R62" s="342">
        <v>590946.28</v>
      </c>
      <c r="S62" s="1005">
        <v>608565.72</v>
      </c>
      <c r="T62" s="1005">
        <v>581175.47</v>
      </c>
      <c r="U62" s="1005">
        <v>562750.47</v>
      </c>
      <c r="V62" s="1005">
        <v>397800.51</v>
      </c>
      <c r="W62" s="1005">
        <v>359964.45</v>
      </c>
      <c r="X62" s="1006">
        <v>406346.78</v>
      </c>
      <c r="Y62" s="1007">
        <v>410010.99</v>
      </c>
      <c r="Z62" s="1005">
        <v>474502.18</v>
      </c>
      <c r="AA62" s="1005">
        <v>547058.54</v>
      </c>
      <c r="AB62" s="1005">
        <v>566265.07999999996</v>
      </c>
      <c r="AC62" s="1005">
        <v>678976.31</v>
      </c>
      <c r="AD62" s="1005">
        <v>655893.99</v>
      </c>
      <c r="AE62" s="1005">
        <v>531108.15</v>
      </c>
      <c r="AF62" s="1005">
        <v>377172.75</v>
      </c>
      <c r="AG62" s="1005">
        <v>279498.90999999997</v>
      </c>
      <c r="AH62" s="1005">
        <v>268385.14</v>
      </c>
      <c r="AI62" s="1005">
        <v>244773.89</v>
      </c>
      <c r="AJ62" s="1008">
        <v>167647.97</v>
      </c>
      <c r="AK62" s="1009">
        <v>177477.75</v>
      </c>
      <c r="AL62" s="1008">
        <v>227103.88</v>
      </c>
      <c r="AM62" s="1008">
        <v>314885.26</v>
      </c>
      <c r="AN62" s="1008">
        <v>582411.41</v>
      </c>
      <c r="AO62" s="1008">
        <v>936579.42</v>
      </c>
      <c r="AP62" s="1008">
        <v>1133087.18</v>
      </c>
      <c r="AQ62" s="1008">
        <v>1032836.54</v>
      </c>
      <c r="AR62" s="1008">
        <v>959039.11</v>
      </c>
      <c r="AS62" s="1008">
        <v>842035.94000000006</v>
      </c>
      <c r="AT62" s="1008">
        <v>668512.68000000005</v>
      </c>
      <c r="AU62" s="1008">
        <v>594318.9</v>
      </c>
      <c r="AV62" s="1008">
        <v>662752.28</v>
      </c>
      <c r="AW62" s="1009">
        <v>554371.81000000006</v>
      </c>
      <c r="AX62" s="1008">
        <v>607450.35</v>
      </c>
      <c r="AY62" s="1008">
        <v>664534.15000000014</v>
      </c>
      <c r="AZ62" s="1008">
        <v>798486.54999999993</v>
      </c>
      <c r="BA62" s="1008">
        <v>991251.2300000001</v>
      </c>
      <c r="BB62" s="1008">
        <v>1167165.69</v>
      </c>
      <c r="BC62" s="1008">
        <v>1194903.5799999998</v>
      </c>
      <c r="BD62" s="1008">
        <v>930934.97999999986</v>
      </c>
      <c r="BE62" s="1008">
        <v>396861.30000000005</v>
      </c>
      <c r="BF62" s="1008">
        <v>950032.95</v>
      </c>
      <c r="BG62" s="1008">
        <v>887852.17999999993</v>
      </c>
      <c r="BH62" s="1008">
        <v>784453.32000000007</v>
      </c>
      <c r="BI62" s="1009">
        <v>770921.94</v>
      </c>
      <c r="BJ62" s="273">
        <v>819550.89</v>
      </c>
      <c r="BK62" s="273">
        <v>827438.35</v>
      </c>
      <c r="BL62" s="273">
        <v>808957.95</v>
      </c>
      <c r="BM62" s="273">
        <v>806066.73</v>
      </c>
      <c r="BN62" s="273">
        <v>947505.19</v>
      </c>
      <c r="BO62" s="1008">
        <v>797320.21</v>
      </c>
      <c r="BP62" s="1008">
        <v>750394.34</v>
      </c>
      <c r="BQ62" s="1008">
        <v>666271.39</v>
      </c>
      <c r="BR62" s="343">
        <v>451819.89</v>
      </c>
      <c r="BS62" s="343"/>
      <c r="BT62" s="343"/>
      <c r="BU62" s="341">
        <f t="shared" si="53"/>
        <v>23959.199999999997</v>
      </c>
      <c r="BV62" s="339">
        <f t="shared" si="53"/>
        <v>124358.78999999998</v>
      </c>
      <c r="BW62" s="339">
        <f t="shared" si="53"/>
        <v>211879.67999999999</v>
      </c>
      <c r="BX62" s="339">
        <f t="shared" si="53"/>
        <v>289165.19</v>
      </c>
      <c r="BY62" s="339">
        <f t="shared" si="53"/>
        <v>367223.42</v>
      </c>
      <c r="BZ62" s="339">
        <f t="shared" si="53"/>
        <v>433671.04999999993</v>
      </c>
      <c r="CA62" s="339">
        <f t="shared" si="53"/>
        <v>453770.12</v>
      </c>
      <c r="CB62" s="339">
        <f t="shared" si="53"/>
        <v>399596.05</v>
      </c>
      <c r="CC62" s="339">
        <f t="shared" si="53"/>
        <v>327201.32</v>
      </c>
      <c r="CD62" s="344">
        <f t="shared" si="53"/>
        <v>328767.63</v>
      </c>
      <c r="CE62" s="339">
        <f t="shared" si="53"/>
        <v>336095.05</v>
      </c>
      <c r="CF62" s="339">
        <f t="shared" si="53"/>
        <v>421514.43</v>
      </c>
      <c r="CG62" s="339">
        <f t="shared" si="53"/>
        <v>431920.18000000005</v>
      </c>
      <c r="CH62" s="339">
        <f t="shared" si="53"/>
        <v>271958.02999999997</v>
      </c>
      <c r="CI62" s="339">
        <f t="shared" si="53"/>
        <v>211505.37000000005</v>
      </c>
      <c r="CJ62" s="339">
        <f t="shared" si="53"/>
        <v>64947.709999999963</v>
      </c>
      <c r="CK62" s="339">
        <f t="shared" si="54"/>
        <v>-77457.569999999949</v>
      </c>
      <c r="CL62" s="340">
        <f t="shared" si="54"/>
        <v>-204002.71999999997</v>
      </c>
      <c r="CM62" s="345">
        <f t="shared" si="54"/>
        <v>-283251.56</v>
      </c>
      <c r="CN62" s="340">
        <f t="shared" si="54"/>
        <v>-129415.37</v>
      </c>
      <c r="CO62" s="340">
        <f t="shared" si="54"/>
        <v>-115190.56</v>
      </c>
      <c r="CP62" s="340">
        <f t="shared" si="54"/>
        <v>-238698.81000000003</v>
      </c>
      <c r="CQ62" s="346">
        <f t="shared" si="54"/>
        <v>-232533.24</v>
      </c>
      <c r="CR62" s="340">
        <f t="shared" si="54"/>
        <v>-247398.3</v>
      </c>
      <c r="CS62" s="340">
        <f t="shared" si="54"/>
        <v>-232173.28000000003</v>
      </c>
      <c r="CT62" s="340">
        <f t="shared" si="54"/>
        <v>16146.330000000075</v>
      </c>
      <c r="CU62" s="340">
        <f t="shared" si="54"/>
        <v>257603.11</v>
      </c>
      <c r="CV62" s="340">
        <f t="shared" si="54"/>
        <v>477193.18999999994</v>
      </c>
      <c r="CW62" s="340">
        <f t="shared" si="54"/>
        <v>501728.39</v>
      </c>
      <c r="CX62" s="340">
        <f t="shared" si="54"/>
        <v>581866.36</v>
      </c>
      <c r="CY62" s="340">
        <f t="shared" si="55"/>
        <v>562537.03</v>
      </c>
      <c r="CZ62" s="340">
        <f t="shared" si="55"/>
        <v>400127.54000000004</v>
      </c>
      <c r="DA62" s="340">
        <f t="shared" si="55"/>
        <v>349545.01</v>
      </c>
      <c r="DB62" s="344">
        <f t="shared" si="55"/>
        <v>495104.31000000006</v>
      </c>
    </row>
    <row r="63" spans="1:106" ht="17.25" x14ac:dyDescent="0.4">
      <c r="A63" s="296"/>
      <c r="B63" s="968" t="str">
        <f>$B$14</f>
        <v>Large C&amp;I [5]</v>
      </c>
      <c r="C63" s="1010">
        <v>70975.86</v>
      </c>
      <c r="D63" s="347">
        <v>108018.77</v>
      </c>
      <c r="E63" s="347">
        <v>116110.2</v>
      </c>
      <c r="F63" s="347">
        <v>168134.76</v>
      </c>
      <c r="G63" s="347">
        <v>188503.98</v>
      </c>
      <c r="H63" s="347">
        <v>272534.45</v>
      </c>
      <c r="I63" s="347">
        <v>217536.81</v>
      </c>
      <c r="J63" s="347">
        <v>260793.38</v>
      </c>
      <c r="K63" s="347">
        <v>237354.71</v>
      </c>
      <c r="L63" s="1011">
        <v>240672.01</v>
      </c>
      <c r="M63" s="1012">
        <v>140306.18</v>
      </c>
      <c r="N63" s="1011">
        <v>308298.83</v>
      </c>
      <c r="O63" s="347">
        <v>288818.05</v>
      </c>
      <c r="P63" s="347">
        <v>467115.22</v>
      </c>
      <c r="Q63" s="347">
        <v>446580.68</v>
      </c>
      <c r="R63" s="347">
        <v>494191.07</v>
      </c>
      <c r="S63" s="1013">
        <v>743360.9</v>
      </c>
      <c r="T63" s="1013">
        <v>726849.97</v>
      </c>
      <c r="U63" s="1013">
        <v>499917.56</v>
      </c>
      <c r="V63" s="1013">
        <v>571300.41</v>
      </c>
      <c r="W63" s="1013">
        <v>456219.7</v>
      </c>
      <c r="X63" s="1014">
        <v>434369.89</v>
      </c>
      <c r="Y63" s="1015">
        <v>396479.31</v>
      </c>
      <c r="Z63" s="1013">
        <v>475818.13</v>
      </c>
      <c r="AA63" s="1013">
        <v>463860.16</v>
      </c>
      <c r="AB63" s="1013">
        <v>453803.54</v>
      </c>
      <c r="AC63" s="1013">
        <v>606015.05000000005</v>
      </c>
      <c r="AD63" s="1013">
        <v>581979.35</v>
      </c>
      <c r="AE63" s="1013">
        <v>561399.79</v>
      </c>
      <c r="AF63" s="1013">
        <v>601503.13</v>
      </c>
      <c r="AG63" s="1013">
        <v>511522.09</v>
      </c>
      <c r="AH63" s="1013">
        <v>523990.74</v>
      </c>
      <c r="AI63" s="1013">
        <v>209887.03</v>
      </c>
      <c r="AJ63" s="1016">
        <v>42365.37</v>
      </c>
      <c r="AK63" s="1017">
        <v>-69433.83</v>
      </c>
      <c r="AL63" s="1016">
        <v>-42066.5</v>
      </c>
      <c r="AM63" s="1016">
        <v>48282.41</v>
      </c>
      <c r="AN63" s="1016">
        <v>262676.87000000005</v>
      </c>
      <c r="AO63" s="1016">
        <v>477864.51999999996</v>
      </c>
      <c r="AP63" s="1016">
        <v>730524.22</v>
      </c>
      <c r="AQ63" s="1016">
        <v>793309.16999999993</v>
      </c>
      <c r="AR63" s="1016">
        <v>581100.08000000007</v>
      </c>
      <c r="AS63" s="1016">
        <v>565332.59000000008</v>
      </c>
      <c r="AT63" s="1016">
        <v>275567.53000000003</v>
      </c>
      <c r="AU63" s="1016">
        <v>413531.73</v>
      </c>
      <c r="AV63" s="1016">
        <v>749831.14999999991</v>
      </c>
      <c r="AW63" s="1017">
        <v>332501.59000000003</v>
      </c>
      <c r="AX63" s="1016">
        <v>390213.47</v>
      </c>
      <c r="AY63" s="1016">
        <v>355593.50999999995</v>
      </c>
      <c r="AZ63" s="1016">
        <v>370984.42999999993</v>
      </c>
      <c r="BA63" s="1016">
        <v>640981.40999999992</v>
      </c>
      <c r="BB63" s="1016">
        <v>739527.49000000011</v>
      </c>
      <c r="BC63" s="1016">
        <v>778337.52999999991</v>
      </c>
      <c r="BD63" s="1016">
        <v>754613.91</v>
      </c>
      <c r="BE63" s="1016">
        <v>182536.44</v>
      </c>
      <c r="BF63" s="1016">
        <v>749894.64</v>
      </c>
      <c r="BG63" s="1016">
        <v>706054.75</v>
      </c>
      <c r="BH63" s="1016">
        <v>735537.37</v>
      </c>
      <c r="BI63" s="1017">
        <v>760150.88</v>
      </c>
      <c r="BJ63" s="273">
        <v>820688.51</v>
      </c>
      <c r="BK63" s="273">
        <v>1030258.08</v>
      </c>
      <c r="BL63" s="273">
        <v>1249103.46</v>
      </c>
      <c r="BM63" s="273">
        <v>963636.62</v>
      </c>
      <c r="BN63" s="273">
        <v>1079009.8899999999</v>
      </c>
      <c r="BO63" s="1016">
        <v>1266165.75</v>
      </c>
      <c r="BP63" s="1016">
        <v>1251668.97</v>
      </c>
      <c r="BQ63" s="1016">
        <v>1104307.27</v>
      </c>
      <c r="BR63" s="348">
        <v>265857.13</v>
      </c>
      <c r="BS63" s="348"/>
      <c r="BT63" s="348"/>
      <c r="BU63" s="349">
        <f t="shared" si="53"/>
        <v>217842.19</v>
      </c>
      <c r="BV63" s="350">
        <f t="shared" si="53"/>
        <v>359096.44999999995</v>
      </c>
      <c r="BW63" s="350">
        <f t="shared" si="53"/>
        <v>330470.48</v>
      </c>
      <c r="BX63" s="350">
        <f t="shared" si="53"/>
        <v>326056.31</v>
      </c>
      <c r="BY63" s="350">
        <f t="shared" si="53"/>
        <v>554856.92000000004</v>
      </c>
      <c r="BZ63" s="350">
        <f t="shared" si="53"/>
        <v>454315.51999999996</v>
      </c>
      <c r="CA63" s="350">
        <f t="shared" si="53"/>
        <v>282380.75</v>
      </c>
      <c r="CB63" s="350">
        <f t="shared" si="53"/>
        <v>310507.03000000003</v>
      </c>
      <c r="CC63" s="350">
        <f t="shared" si="53"/>
        <v>218864.99000000002</v>
      </c>
      <c r="CD63" s="351">
        <f t="shared" si="53"/>
        <v>193697.88</v>
      </c>
      <c r="CE63" s="350">
        <f t="shared" si="53"/>
        <v>256173.13</v>
      </c>
      <c r="CF63" s="350">
        <f t="shared" si="53"/>
        <v>167519.29999999999</v>
      </c>
      <c r="CG63" s="350">
        <f t="shared" si="53"/>
        <v>175042.11</v>
      </c>
      <c r="CH63" s="350">
        <f t="shared" si="53"/>
        <v>-13311.679999999993</v>
      </c>
      <c r="CI63" s="350">
        <f t="shared" si="53"/>
        <v>159434.37000000005</v>
      </c>
      <c r="CJ63" s="350">
        <f t="shared" si="53"/>
        <v>87788.27999999997</v>
      </c>
      <c r="CK63" s="350">
        <f t="shared" si="54"/>
        <v>-181961.11</v>
      </c>
      <c r="CL63" s="352">
        <f t="shared" si="54"/>
        <v>-125346.83999999997</v>
      </c>
      <c r="CM63" s="353">
        <f t="shared" si="54"/>
        <v>11604.530000000028</v>
      </c>
      <c r="CN63" s="352">
        <f t="shared" si="54"/>
        <v>-47309.670000000042</v>
      </c>
      <c r="CO63" s="352">
        <f t="shared" si="54"/>
        <v>-246332.67</v>
      </c>
      <c r="CP63" s="352">
        <f t="shared" si="54"/>
        <v>-392004.52</v>
      </c>
      <c r="CQ63" s="354">
        <f t="shared" si="54"/>
        <v>-465913.14</v>
      </c>
      <c r="CR63" s="352">
        <f t="shared" si="54"/>
        <v>-517884.63</v>
      </c>
      <c r="CS63" s="352">
        <f t="shared" si="54"/>
        <v>-415577.75</v>
      </c>
      <c r="CT63" s="352">
        <f t="shared" si="54"/>
        <v>-191126.66999999993</v>
      </c>
      <c r="CU63" s="352">
        <f t="shared" si="54"/>
        <v>-128150.53000000009</v>
      </c>
      <c r="CV63" s="352">
        <f t="shared" si="54"/>
        <v>148544.87</v>
      </c>
      <c r="CW63" s="352">
        <f t="shared" si="54"/>
        <v>231909.37999999989</v>
      </c>
      <c r="CX63" s="352">
        <f t="shared" si="54"/>
        <v>-20403.04999999993</v>
      </c>
      <c r="CY63" s="352">
        <f t="shared" si="55"/>
        <v>53810.500000000058</v>
      </c>
      <c r="CZ63" s="352">
        <f t="shared" si="55"/>
        <v>-248423.20999999996</v>
      </c>
      <c r="DA63" s="352">
        <f t="shared" si="55"/>
        <v>203644.69999999998</v>
      </c>
      <c r="DB63" s="351">
        <f t="shared" si="55"/>
        <v>707465.77999999991</v>
      </c>
    </row>
    <row r="64" spans="1:106" x14ac:dyDescent="0.25">
      <c r="A64" s="296"/>
      <c r="B64" s="968" t="str">
        <f>$B$15</f>
        <v>Total</v>
      </c>
      <c r="C64" s="1003">
        <f>SUM(C59:C63)</f>
        <v>20748161.720000003</v>
      </c>
      <c r="D64" s="342">
        <f>SUM(D59:D63)</f>
        <v>22917963.960000001</v>
      </c>
      <c r="E64" s="342">
        <f t="shared" ref="E64:CC64" si="56">SUM(E59:E63)</f>
        <v>25226520.590000004</v>
      </c>
      <c r="F64" s="342">
        <f t="shared" si="56"/>
        <v>26465975.920000002</v>
      </c>
      <c r="G64" s="342">
        <f t="shared" si="56"/>
        <v>24737077.710000001</v>
      </c>
      <c r="H64" s="342">
        <f t="shared" si="56"/>
        <v>23351765.210000001</v>
      </c>
      <c r="I64" s="342">
        <f t="shared" si="56"/>
        <v>21455703.969999999</v>
      </c>
      <c r="J64" s="342">
        <f t="shared" si="56"/>
        <v>20130071.82</v>
      </c>
      <c r="K64" s="342">
        <f t="shared" si="56"/>
        <v>19968783.620000001</v>
      </c>
      <c r="L64" s="419">
        <f t="shared" si="56"/>
        <v>20178423.989999998</v>
      </c>
      <c r="M64" s="1004">
        <f t="shared" si="56"/>
        <v>19738005.050000001</v>
      </c>
      <c r="N64" s="419">
        <f t="shared" si="56"/>
        <v>20584335.259999998</v>
      </c>
      <c r="O64" s="342">
        <f t="shared" si="56"/>
        <v>23414617.880000003</v>
      </c>
      <c r="P64" s="342">
        <f t="shared" si="56"/>
        <v>26876625.120000001</v>
      </c>
      <c r="Q64" s="342">
        <f t="shared" si="56"/>
        <v>28884291.650000002</v>
      </c>
      <c r="R64" s="342">
        <f t="shared" si="56"/>
        <v>31931208.150000002</v>
      </c>
      <c r="S64" s="1005">
        <f t="shared" si="56"/>
        <v>35134054.799999997</v>
      </c>
      <c r="T64" s="1005">
        <f t="shared" si="56"/>
        <v>36666993.920000002</v>
      </c>
      <c r="U64" s="1005">
        <f t="shared" si="56"/>
        <v>35455494.940000005</v>
      </c>
      <c r="V64" s="1005">
        <f t="shared" si="56"/>
        <v>34764962.839999996</v>
      </c>
      <c r="W64" s="1005">
        <f t="shared" si="56"/>
        <v>21786453.369999997</v>
      </c>
      <c r="X64" s="1006">
        <f t="shared" si="56"/>
        <v>22276240.120000005</v>
      </c>
      <c r="Y64" s="1007">
        <f t="shared" si="56"/>
        <v>22585265.759999998</v>
      </c>
      <c r="Z64" s="1005">
        <f t="shared" si="56"/>
        <v>24888597.449999999</v>
      </c>
      <c r="AA64" s="1005">
        <f t="shared" si="56"/>
        <v>26951989.629999999</v>
      </c>
      <c r="AB64" s="1005">
        <f t="shared" si="56"/>
        <v>31667190.870000001</v>
      </c>
      <c r="AC64" s="1005">
        <f t="shared" si="56"/>
        <v>38292750.93</v>
      </c>
      <c r="AD64" s="1005">
        <f t="shared" si="56"/>
        <v>40715938.910000004</v>
      </c>
      <c r="AE64" s="1005">
        <f t="shared" si="56"/>
        <v>40181316.949999996</v>
      </c>
      <c r="AF64" s="1005">
        <f t="shared" si="56"/>
        <v>39256638.870000005</v>
      </c>
      <c r="AG64" s="1005">
        <v>37397555.359999999</v>
      </c>
      <c r="AH64" s="1005">
        <f t="shared" ref="AH64" si="57">SUM(AH59:AH63)</f>
        <v>34182496.339999996</v>
      </c>
      <c r="AI64" s="1005">
        <f>SUM(AI59:AI63)</f>
        <v>31451773.130000003</v>
      </c>
      <c r="AJ64" s="1008">
        <v>30716469.460000001</v>
      </c>
      <c r="AK64" s="1009">
        <f t="shared" ref="AK64:AL64" si="58">SUM(AK59:AK63)</f>
        <v>29688639.93</v>
      </c>
      <c r="AL64" s="1008">
        <f t="shared" si="58"/>
        <v>31664305.449999999</v>
      </c>
      <c r="AM64" s="1008">
        <f>SUM(AM59:AM63)</f>
        <v>34744957.239999995</v>
      </c>
      <c r="AN64" s="1018">
        <f>SUM(AN59:AN63)</f>
        <v>44944211.399999991</v>
      </c>
      <c r="AO64" s="1018">
        <v>55810060.359999999</v>
      </c>
      <c r="AP64" s="1018">
        <v>61940594.989999995</v>
      </c>
      <c r="AQ64" s="1008">
        <f>SUM(AQ59:AQ63)</f>
        <v>64565231.800000004</v>
      </c>
      <c r="AR64" s="1008">
        <f>SUM(AR59:AR63)</f>
        <v>61070090.79999999</v>
      </c>
      <c r="AS64" s="1008">
        <v>59316459.939999998</v>
      </c>
      <c r="AT64" s="1008">
        <v>56734668.640000001</v>
      </c>
      <c r="AU64" s="1008">
        <v>54992416.569999993</v>
      </c>
      <c r="AV64" s="1008">
        <v>58346088.920000002</v>
      </c>
      <c r="AW64" s="1009">
        <v>54183222.690000013</v>
      </c>
      <c r="AX64" s="1008">
        <v>54041243.300000004</v>
      </c>
      <c r="AY64" s="1008">
        <v>58753395.93</v>
      </c>
      <c r="AZ64" s="1008">
        <v>66729002.409999996</v>
      </c>
      <c r="BA64" s="1008">
        <v>74375046.549999997</v>
      </c>
      <c r="BB64" s="1008">
        <v>79185642.149999991</v>
      </c>
      <c r="BC64" s="1008">
        <v>78514316.659999996</v>
      </c>
      <c r="BD64" s="1008">
        <v>67589231.469999999</v>
      </c>
      <c r="BE64" s="1008">
        <v>39778733.129999995</v>
      </c>
      <c r="BF64" s="1008">
        <v>56859751.350000001</v>
      </c>
      <c r="BG64" s="1008">
        <v>52949957.420000002</v>
      </c>
      <c r="BH64" s="1008">
        <v>50185405.509999998</v>
      </c>
      <c r="BI64" s="1009">
        <v>48731201.839999996</v>
      </c>
      <c r="BJ64" s="273">
        <f>SUM(BJ59:BJ63)</f>
        <v>46849133.649999999</v>
      </c>
      <c r="BK64" s="273">
        <f t="shared" ref="BK64" si="59">SUM(BK59:BK63)</f>
        <v>50146411.399999991</v>
      </c>
      <c r="BL64" s="273">
        <f t="shared" ref="BL64" si="60">SUM(BL59:BL63)</f>
        <v>54599599.970000006</v>
      </c>
      <c r="BM64" s="273">
        <f t="shared" ref="BM64" si="61">SUM(BM59:BM63)</f>
        <v>57410708.169999994</v>
      </c>
      <c r="BN64" s="273">
        <f t="shared" ref="BN64" si="62">SUM(BN59:BN63)</f>
        <v>58864194.129999995</v>
      </c>
      <c r="BO64" s="1008">
        <v>56716378.009999998</v>
      </c>
      <c r="BP64" s="1008">
        <v>52781161.950000003</v>
      </c>
      <c r="BQ64" s="1008">
        <v>49275245.600000001</v>
      </c>
      <c r="BR64" s="343">
        <v>44316399.009999998</v>
      </c>
      <c r="BS64" s="343"/>
      <c r="BT64" s="343"/>
      <c r="BU64" s="341">
        <f t="shared" si="56"/>
        <v>2666456.160000002</v>
      </c>
      <c r="BV64" s="339">
        <f t="shared" si="56"/>
        <v>3958661.16</v>
      </c>
      <c r="BW64" s="339">
        <f t="shared" si="56"/>
        <v>3657771.060000001</v>
      </c>
      <c r="BX64" s="339">
        <f t="shared" si="56"/>
        <v>5465232.2299999986</v>
      </c>
      <c r="BY64" s="339">
        <f t="shared" si="56"/>
        <v>10396977.089999998</v>
      </c>
      <c r="BZ64" s="339">
        <f t="shared" si="56"/>
        <v>13315228.710000003</v>
      </c>
      <c r="CA64" s="339">
        <f t="shared" si="56"/>
        <v>13999790.970000001</v>
      </c>
      <c r="CB64" s="339">
        <f t="shared" si="56"/>
        <v>14634891.02</v>
      </c>
      <c r="CC64" s="339">
        <f t="shared" si="56"/>
        <v>1817669.75</v>
      </c>
      <c r="CD64" s="344">
        <f t="shared" ref="CD64:DB64" si="63">SUM(CD59:CD63)</f>
        <v>2097816.1300000008</v>
      </c>
      <c r="CE64" s="339">
        <f t="shared" si="63"/>
        <v>2847260.7100000028</v>
      </c>
      <c r="CF64" s="339">
        <f t="shared" si="63"/>
        <v>4304262.1900000023</v>
      </c>
      <c r="CG64" s="339">
        <f t="shared" si="63"/>
        <v>3537371.7499999986</v>
      </c>
      <c r="CH64" s="339">
        <f t="shared" si="63"/>
        <v>4790565.7500000028</v>
      </c>
      <c r="CI64" s="339">
        <f t="shared" si="63"/>
        <v>9408459.2799999975</v>
      </c>
      <c r="CJ64" s="339">
        <f t="shared" si="63"/>
        <v>8784730.7599999998</v>
      </c>
      <c r="CK64" s="339">
        <f t="shared" si="63"/>
        <v>5047262.1500000013</v>
      </c>
      <c r="CL64" s="340">
        <f t="shared" si="63"/>
        <v>2589644.9499999993</v>
      </c>
      <c r="CM64" s="345">
        <f t="shared" si="63"/>
        <v>1942060.4199999992</v>
      </c>
      <c r="CN64" s="340">
        <f t="shared" si="63"/>
        <v>-582466.50000000151</v>
      </c>
      <c r="CO64" s="340">
        <f t="shared" si="63"/>
        <v>9665319.7600000016</v>
      </c>
      <c r="CP64" s="340">
        <f t="shared" si="63"/>
        <v>8440229.339999998</v>
      </c>
      <c r="CQ64" s="346">
        <f t="shared" si="63"/>
        <v>7103374.169999999</v>
      </c>
      <c r="CR64" s="340">
        <f t="shared" si="63"/>
        <v>6775708</v>
      </c>
      <c r="CS64" s="340">
        <f t="shared" si="63"/>
        <v>7792967.6100000022</v>
      </c>
      <c r="CT64" s="340">
        <f t="shared" si="63"/>
        <v>13277020.529999999</v>
      </c>
      <c r="CU64" s="340">
        <f t="shared" si="63"/>
        <v>17517309.429999992</v>
      </c>
      <c r="CV64" s="340">
        <f t="shared" si="63"/>
        <v>21224656.079999994</v>
      </c>
      <c r="CW64" s="340">
        <f t="shared" si="63"/>
        <v>24383914.850000005</v>
      </c>
      <c r="CX64" s="340">
        <f t="shared" si="63"/>
        <v>21813451.929999996</v>
      </c>
      <c r="CY64" s="340">
        <f t="shared" si="63"/>
        <v>21918904.580000002</v>
      </c>
      <c r="CZ64" s="340">
        <f t="shared" si="63"/>
        <v>22552172.300000001</v>
      </c>
      <c r="DA64" s="340">
        <f t="shared" si="63"/>
        <v>23540643.439999998</v>
      </c>
      <c r="DB64" s="344">
        <f t="shared" si="63"/>
        <v>27629619.459999997</v>
      </c>
    </row>
    <row r="65" spans="1:106" x14ac:dyDescent="0.25">
      <c r="A65" s="296">
        <f>+A58+1</f>
        <v>9</v>
      </c>
      <c r="B65" s="998" t="s">
        <v>83</v>
      </c>
      <c r="C65" s="1003"/>
      <c r="D65" s="342"/>
      <c r="E65" s="342"/>
      <c r="F65" s="342"/>
      <c r="G65" s="342"/>
      <c r="H65" s="342"/>
      <c r="I65" s="342"/>
      <c r="J65" s="342"/>
      <c r="K65" s="342"/>
      <c r="L65" s="419"/>
      <c r="M65" s="1004"/>
      <c r="N65" s="419"/>
      <c r="O65" s="342"/>
      <c r="P65" s="342"/>
      <c r="Q65" s="342"/>
      <c r="R65" s="342"/>
      <c r="S65" s="1005"/>
      <c r="T65" s="1005"/>
      <c r="U65" s="1005"/>
      <c r="V65" s="1005"/>
      <c r="W65" s="1005"/>
      <c r="X65" s="1006"/>
      <c r="Y65" s="1007"/>
      <c r="Z65" s="1005"/>
      <c r="AA65" s="1005"/>
      <c r="AB65" s="1005"/>
      <c r="AC65" s="1005"/>
      <c r="AD65" s="1005"/>
      <c r="AE65" s="1005"/>
      <c r="AF65" s="1005"/>
      <c r="AG65" s="1005"/>
      <c r="AH65" s="1005"/>
      <c r="AI65" s="1005"/>
      <c r="AJ65" s="1008"/>
      <c r="AK65" s="1009"/>
      <c r="AL65" s="1008"/>
      <c r="AM65" s="92"/>
      <c r="AN65" s="92"/>
      <c r="AO65" s="92"/>
      <c r="AP65" s="92"/>
      <c r="AQ65" s="92"/>
      <c r="AR65" s="92"/>
      <c r="AS65" s="92"/>
      <c r="AT65" s="92"/>
      <c r="AU65" s="92"/>
      <c r="AV65" s="92"/>
      <c r="AW65" s="151"/>
      <c r="AX65" s="92"/>
      <c r="AY65" s="92"/>
      <c r="AZ65" s="92"/>
      <c r="BA65" s="92"/>
      <c r="BB65" s="92"/>
      <c r="BC65" s="92"/>
      <c r="BD65" s="92"/>
      <c r="BE65" s="92"/>
      <c r="BF65" s="92"/>
      <c r="BG65" s="92"/>
      <c r="BH65" s="92"/>
      <c r="BI65" s="151"/>
      <c r="BJ65" s="273"/>
      <c r="BK65" s="273"/>
      <c r="BL65" s="273"/>
      <c r="BM65" s="273"/>
      <c r="BN65" s="273"/>
      <c r="BO65" s="92"/>
      <c r="BP65" s="92"/>
      <c r="BQ65" s="92"/>
      <c r="BR65" s="40"/>
      <c r="BS65" s="40"/>
      <c r="BT65" s="40"/>
      <c r="BU65" s="341"/>
      <c r="BV65" s="339"/>
      <c r="BW65" s="339"/>
      <c r="BX65" s="339"/>
      <c r="BY65" s="339"/>
      <c r="BZ65" s="339"/>
      <c r="CA65" s="339"/>
      <c r="CB65" s="339"/>
      <c r="CC65" s="339"/>
      <c r="CD65" s="344"/>
      <c r="CE65" s="339"/>
      <c r="CF65" s="339"/>
      <c r="CG65" s="339"/>
      <c r="CH65" s="339"/>
      <c r="CI65" s="339"/>
      <c r="CJ65" s="339"/>
      <c r="CK65" s="339"/>
      <c r="CL65" s="340"/>
      <c r="CM65" s="345"/>
      <c r="CN65" s="340"/>
      <c r="CO65" s="340"/>
      <c r="CP65" s="340"/>
      <c r="CQ65" s="346"/>
      <c r="CR65" s="340"/>
      <c r="CS65" s="340"/>
      <c r="CT65" s="340"/>
      <c r="CU65" s="340"/>
      <c r="CV65" s="340"/>
      <c r="CW65" s="340"/>
      <c r="CX65" s="340"/>
      <c r="CY65" s="340"/>
      <c r="CZ65" s="340"/>
      <c r="DA65" s="340"/>
      <c r="DB65" s="344"/>
    </row>
    <row r="66" spans="1:106" x14ac:dyDescent="0.25">
      <c r="A66" s="296"/>
      <c r="B66" s="968" t="str">
        <f>$B$10</f>
        <v>Residential [1]</v>
      </c>
      <c r="C66" s="1003">
        <f>C45+C52+C59</f>
        <v>25376471.719999999</v>
      </c>
      <c r="D66" s="342">
        <f>D45+D52+D59</f>
        <v>28127968.229999997</v>
      </c>
      <c r="E66" s="342">
        <f t="shared" ref="E66:O70" si="64">E45+E52+E59</f>
        <v>23960724.149999999</v>
      </c>
      <c r="F66" s="342">
        <f t="shared" si="64"/>
        <v>22403727.240000002</v>
      </c>
      <c r="G66" s="342">
        <f t="shared" si="64"/>
        <v>18493534.689999998</v>
      </c>
      <c r="H66" s="342">
        <f t="shared" si="64"/>
        <v>15416810.23</v>
      </c>
      <c r="I66" s="342">
        <f t="shared" si="64"/>
        <v>13148498.119999999</v>
      </c>
      <c r="J66" s="342">
        <f t="shared" si="64"/>
        <v>11649734.469999999</v>
      </c>
      <c r="K66" s="342">
        <f t="shared" si="64"/>
        <v>11607209.91</v>
      </c>
      <c r="L66" s="419">
        <f t="shared" si="64"/>
        <v>13166773.809999999</v>
      </c>
      <c r="M66" s="1004">
        <f t="shared" si="64"/>
        <v>17098909.91</v>
      </c>
      <c r="N66" s="419">
        <f>N45+N52+N59</f>
        <v>19885347.609999999</v>
      </c>
      <c r="O66" s="342">
        <f>O45+O52+O59</f>
        <v>26350645.130000003</v>
      </c>
      <c r="P66" s="342">
        <f t="shared" ref="P66:P70" si="65">P45+P52+P59</f>
        <v>27064600.43</v>
      </c>
      <c r="Q66" s="342">
        <v>25577606.25</v>
      </c>
      <c r="R66" s="342">
        <v>26220630.940000001</v>
      </c>
      <c r="S66" s="1005">
        <v>23182995.629999999</v>
      </c>
      <c r="T66" s="1005">
        <v>22084411.199999999</v>
      </c>
      <c r="U66" s="1005">
        <v>21203227.469999999</v>
      </c>
      <c r="V66" s="1005">
        <v>20172625.969999999</v>
      </c>
      <c r="W66" s="1005">
        <v>20029611.789999999</v>
      </c>
      <c r="X66" s="1006">
        <v>23110901.010000002</v>
      </c>
      <c r="Y66" s="1007">
        <v>24919643.879999999</v>
      </c>
      <c r="Z66" s="1005">
        <v>30653842.879999999</v>
      </c>
      <c r="AA66" s="1005">
        <v>36214291.25</v>
      </c>
      <c r="AB66" s="1005">
        <v>36702767.960000001</v>
      </c>
      <c r="AC66" s="1005">
        <v>36883613.609999999</v>
      </c>
      <c r="AD66" s="1005">
        <v>35445823.57</v>
      </c>
      <c r="AE66" s="1005">
        <v>32616874.039999999</v>
      </c>
      <c r="AF66" s="1005">
        <v>30956160.149999999</v>
      </c>
      <c r="AG66" s="1005">
        <v>28944740.920000002</v>
      </c>
      <c r="AH66" s="1005">
        <v>24552918.16</v>
      </c>
      <c r="AI66" s="1005">
        <v>22816671.109999999</v>
      </c>
      <c r="AJ66" s="1008">
        <v>24909724.210000001</v>
      </c>
      <c r="AK66" s="1009">
        <v>27895717.789999999</v>
      </c>
      <c r="AL66" s="1008">
        <v>34593975.939999998</v>
      </c>
      <c r="AM66" s="1008">
        <v>42387810.32</v>
      </c>
      <c r="AN66" s="1008">
        <f t="shared" ref="AN66:BI71" si="66">AN59+AN52+AN45</f>
        <v>48352044.530000001</v>
      </c>
      <c r="AO66" s="1008">
        <f t="shared" si="66"/>
        <v>48359508.379999995</v>
      </c>
      <c r="AP66" s="1008">
        <f t="shared" si="66"/>
        <v>47513226.529999994</v>
      </c>
      <c r="AQ66" s="1008">
        <f t="shared" si="66"/>
        <v>41284298.700000003</v>
      </c>
      <c r="AR66" s="1008">
        <f t="shared" si="66"/>
        <v>37209950.590000004</v>
      </c>
      <c r="AS66" s="1008">
        <f t="shared" si="66"/>
        <v>34151153.259999998</v>
      </c>
      <c r="AT66" s="1008">
        <f t="shared" si="66"/>
        <v>32971841.259999998</v>
      </c>
      <c r="AU66" s="1008">
        <f t="shared" si="66"/>
        <v>32128962.82</v>
      </c>
      <c r="AV66" s="1008">
        <f t="shared" si="66"/>
        <v>34764390.810000002</v>
      </c>
      <c r="AW66" s="1009">
        <f t="shared" si="66"/>
        <v>38267688.890000001</v>
      </c>
      <c r="AX66" s="1008">
        <f t="shared" si="66"/>
        <v>44909311.25</v>
      </c>
      <c r="AY66" s="1008">
        <f t="shared" si="66"/>
        <v>57702004.049999997</v>
      </c>
      <c r="AZ66" s="1008">
        <f t="shared" si="66"/>
        <v>61638444.910000004</v>
      </c>
      <c r="BA66" s="1008">
        <f t="shared" si="66"/>
        <v>60699681.490000002</v>
      </c>
      <c r="BB66" s="1008">
        <f t="shared" si="66"/>
        <v>56819099.32</v>
      </c>
      <c r="BC66" s="1008">
        <f t="shared" si="66"/>
        <v>51934113.719999999</v>
      </c>
      <c r="BD66" s="1008">
        <f t="shared" si="66"/>
        <v>42262486.109999999</v>
      </c>
      <c r="BE66" s="1008">
        <f t="shared" si="66"/>
        <v>24504215.780000001</v>
      </c>
      <c r="BF66" s="1008">
        <f t="shared" si="66"/>
        <v>34304010.910000004</v>
      </c>
      <c r="BG66" s="1008">
        <f t="shared" si="66"/>
        <v>31408563.52</v>
      </c>
      <c r="BH66" s="1008">
        <f t="shared" si="66"/>
        <v>30142555.119999997</v>
      </c>
      <c r="BI66" s="1009">
        <f t="shared" si="66"/>
        <v>32993116.960000001</v>
      </c>
      <c r="BJ66" s="273">
        <v>34983613.420000002</v>
      </c>
      <c r="BK66" s="273">
        <v>40285212.329999998</v>
      </c>
      <c r="BL66" s="273">
        <v>42669026.060000002</v>
      </c>
      <c r="BM66" s="273">
        <v>39751128.829999998</v>
      </c>
      <c r="BN66" s="273">
        <v>35366018</v>
      </c>
      <c r="BO66" s="1008">
        <v>29867109.699999999</v>
      </c>
      <c r="BP66" s="1008">
        <v>25703417.390000001</v>
      </c>
      <c r="BQ66" s="1008">
        <v>23257327.32</v>
      </c>
      <c r="BR66" s="343">
        <v>20665573.949999999</v>
      </c>
      <c r="BS66" s="343"/>
      <c r="BT66" s="343"/>
      <c r="BU66" s="341">
        <f t="shared" ref="BU66:CJ70" si="67">O66-C66</f>
        <v>974173.41000000387</v>
      </c>
      <c r="BV66" s="339">
        <f t="shared" si="67"/>
        <v>-1063367.799999997</v>
      </c>
      <c r="BW66" s="339">
        <f t="shared" si="67"/>
        <v>1616882.1000000015</v>
      </c>
      <c r="BX66" s="339">
        <f t="shared" si="67"/>
        <v>3816903.6999999993</v>
      </c>
      <c r="BY66" s="339">
        <f t="shared" si="67"/>
        <v>4689460.9400000013</v>
      </c>
      <c r="BZ66" s="339">
        <f t="shared" si="67"/>
        <v>6667600.9699999988</v>
      </c>
      <c r="CA66" s="339">
        <f t="shared" si="67"/>
        <v>8054729.3499999996</v>
      </c>
      <c r="CB66" s="339">
        <f t="shared" si="67"/>
        <v>8522891.5</v>
      </c>
      <c r="CC66" s="339">
        <f t="shared" si="67"/>
        <v>8422401.879999999</v>
      </c>
      <c r="CD66" s="344">
        <f t="shared" si="67"/>
        <v>9944127.200000003</v>
      </c>
      <c r="CE66" s="339">
        <f t="shared" si="67"/>
        <v>7820733.9699999988</v>
      </c>
      <c r="CF66" s="339">
        <f t="shared" si="67"/>
        <v>10768495.27</v>
      </c>
      <c r="CG66" s="339">
        <f t="shared" si="67"/>
        <v>9863646.1199999973</v>
      </c>
      <c r="CH66" s="339">
        <f t="shared" si="67"/>
        <v>9638167.5300000012</v>
      </c>
      <c r="CI66" s="339">
        <f t="shared" si="67"/>
        <v>11306007.359999999</v>
      </c>
      <c r="CJ66" s="339">
        <f t="shared" si="67"/>
        <v>9225192.629999999</v>
      </c>
      <c r="CK66" s="339">
        <f t="shared" ref="CK66:CZ70" si="68">AE66-S66</f>
        <v>9433878.4100000001</v>
      </c>
      <c r="CL66" s="340">
        <f t="shared" si="68"/>
        <v>8871748.9499999993</v>
      </c>
      <c r="CM66" s="345">
        <f t="shared" si="68"/>
        <v>7741513.450000003</v>
      </c>
      <c r="CN66" s="340">
        <f t="shared" si="68"/>
        <v>4380292.1900000013</v>
      </c>
      <c r="CO66" s="340">
        <f t="shared" si="68"/>
        <v>2787059.3200000003</v>
      </c>
      <c r="CP66" s="340">
        <f t="shared" si="68"/>
        <v>1798823.1999999993</v>
      </c>
      <c r="CQ66" s="346">
        <f t="shared" si="68"/>
        <v>2976073.91</v>
      </c>
      <c r="CR66" s="340">
        <f t="shared" si="68"/>
        <v>3940133.0599999987</v>
      </c>
      <c r="CS66" s="340">
        <f t="shared" si="68"/>
        <v>6173519.0700000003</v>
      </c>
      <c r="CT66" s="340">
        <f t="shared" si="68"/>
        <v>11649276.57</v>
      </c>
      <c r="CU66" s="340">
        <f t="shared" si="68"/>
        <v>11475894.769999996</v>
      </c>
      <c r="CV66" s="340">
        <f t="shared" si="68"/>
        <v>12067402.959999993</v>
      </c>
      <c r="CW66" s="340">
        <f t="shared" si="68"/>
        <v>8667424.6600000039</v>
      </c>
      <c r="CX66" s="340">
        <f t="shared" si="68"/>
        <v>6253790.4400000051</v>
      </c>
      <c r="CY66" s="340">
        <f t="shared" si="68"/>
        <v>5206412.3399999961</v>
      </c>
      <c r="CZ66" s="340">
        <f t="shared" si="68"/>
        <v>8418923.0999999978</v>
      </c>
      <c r="DA66" s="340">
        <f t="shared" ref="CY66:DB70" si="69">AU66-AI66</f>
        <v>9312291.7100000009</v>
      </c>
      <c r="DB66" s="344">
        <f t="shared" si="69"/>
        <v>9854666.6000000015</v>
      </c>
    </row>
    <row r="67" spans="1:106" x14ac:dyDescent="0.25">
      <c r="A67" s="296"/>
      <c r="B67" s="968" t="str">
        <f>$B$11</f>
        <v>Low Income Residential [2]</v>
      </c>
      <c r="C67" s="1003">
        <f t="shared" ref="C67:D70" si="70">C46+C53+C60</f>
        <v>16801822.649999999</v>
      </c>
      <c r="D67" s="342">
        <f t="shared" si="70"/>
        <v>16702234.399999999</v>
      </c>
      <c r="E67" s="342">
        <f t="shared" si="64"/>
        <v>14154979.93</v>
      </c>
      <c r="F67" s="342">
        <f t="shared" si="64"/>
        <v>12662679.59</v>
      </c>
      <c r="G67" s="342">
        <f t="shared" si="64"/>
        <v>12244305.189999999</v>
      </c>
      <c r="H67" s="342">
        <f t="shared" si="64"/>
        <v>11621196.52</v>
      </c>
      <c r="I67" s="342">
        <f t="shared" si="64"/>
        <v>10631743.869999999</v>
      </c>
      <c r="J67" s="342">
        <f t="shared" si="64"/>
        <v>10809743.73</v>
      </c>
      <c r="K67" s="342">
        <f t="shared" si="64"/>
        <v>11140527.119999999</v>
      </c>
      <c r="L67" s="419">
        <f t="shared" si="64"/>
        <v>12319611.280000001</v>
      </c>
      <c r="M67" s="1004">
        <f t="shared" si="64"/>
        <v>14053662.709999999</v>
      </c>
      <c r="N67" s="419">
        <f t="shared" si="64"/>
        <v>14288767.57</v>
      </c>
      <c r="O67" s="342">
        <f t="shared" si="64"/>
        <v>14388120.49</v>
      </c>
      <c r="P67" s="342">
        <f t="shared" si="65"/>
        <v>14521311.25</v>
      </c>
      <c r="Q67" s="342">
        <v>13915901.560000001</v>
      </c>
      <c r="R67" s="342">
        <v>12819674.77</v>
      </c>
      <c r="S67" s="1005">
        <v>14884681.84</v>
      </c>
      <c r="T67" s="1005">
        <v>14629602.52</v>
      </c>
      <c r="U67" s="1005">
        <v>14857869.300000001</v>
      </c>
      <c r="V67" s="1005">
        <v>15108704.73</v>
      </c>
      <c r="W67" s="1005">
        <v>1024227.77</v>
      </c>
      <c r="X67" s="1006">
        <v>3421826.46</v>
      </c>
      <c r="Y67" s="1007">
        <v>5339277.1399999997</v>
      </c>
      <c r="Z67" s="1005">
        <v>8724459.3200000003</v>
      </c>
      <c r="AA67" s="1005">
        <v>10512311.560000001</v>
      </c>
      <c r="AB67" s="1005">
        <v>10028291.380000001</v>
      </c>
      <c r="AC67" s="1005">
        <v>10096957.33</v>
      </c>
      <c r="AD67" s="1005">
        <v>10212758.439999999</v>
      </c>
      <c r="AE67" s="1005">
        <v>9328104.2100000009</v>
      </c>
      <c r="AF67" s="1005">
        <v>10090332.07</v>
      </c>
      <c r="AG67" s="1005">
        <v>10465322.16</v>
      </c>
      <c r="AH67" s="1005">
        <v>11053887.6</v>
      </c>
      <c r="AI67" s="1005">
        <v>10683755.720000001</v>
      </c>
      <c r="AJ67" s="1008">
        <v>10369345.09</v>
      </c>
      <c r="AK67" s="1009">
        <v>12148223.99</v>
      </c>
      <c r="AL67" s="1008">
        <v>16015088.310000001</v>
      </c>
      <c r="AM67" s="1008">
        <v>19265540.949999999</v>
      </c>
      <c r="AN67" s="1008">
        <f t="shared" si="66"/>
        <v>22887026.520000003</v>
      </c>
      <c r="AO67" s="1008">
        <f t="shared" si="66"/>
        <v>25798359.479999997</v>
      </c>
      <c r="AP67" s="1008">
        <f t="shared" si="66"/>
        <v>27337853.84</v>
      </c>
      <c r="AQ67" s="1008">
        <f t="shared" si="66"/>
        <v>29921903.66</v>
      </c>
      <c r="AR67" s="1008">
        <f t="shared" si="66"/>
        <v>26870683.319999997</v>
      </c>
      <c r="AS67" s="1008">
        <f t="shared" si="66"/>
        <v>25685208.739999998</v>
      </c>
      <c r="AT67" s="1008">
        <f t="shared" si="66"/>
        <v>24341592.870000005</v>
      </c>
      <c r="AU67" s="1008">
        <f t="shared" si="66"/>
        <v>24770836.249999996</v>
      </c>
      <c r="AV67" s="1008">
        <f t="shared" si="66"/>
        <v>26844797.979999997</v>
      </c>
      <c r="AW67" s="1009">
        <f t="shared" si="66"/>
        <v>28363756.410000004</v>
      </c>
      <c r="AX67" s="1008">
        <f t="shared" si="66"/>
        <v>32025282.999999996</v>
      </c>
      <c r="AY67" s="1008">
        <f t="shared" si="66"/>
        <v>27808992.600000001</v>
      </c>
      <c r="AZ67" s="1008">
        <f t="shared" si="66"/>
        <v>31044507.470000003</v>
      </c>
      <c r="BA67" s="1008">
        <f t="shared" si="66"/>
        <v>31365365.220000003</v>
      </c>
      <c r="BB67" s="1008">
        <f t="shared" si="66"/>
        <v>31622081.620000001</v>
      </c>
      <c r="BC67" s="1008">
        <f t="shared" si="66"/>
        <v>30656799.950000003</v>
      </c>
      <c r="BD67" s="1008">
        <f t="shared" si="66"/>
        <v>28403820.43</v>
      </c>
      <c r="BE67" s="1008">
        <f t="shared" si="66"/>
        <v>18120035.57</v>
      </c>
      <c r="BF67" s="1008">
        <f t="shared" si="66"/>
        <v>25004320.809999999</v>
      </c>
      <c r="BG67" s="1008">
        <f t="shared" si="66"/>
        <v>24607581.010000002</v>
      </c>
      <c r="BH67" s="1008">
        <f t="shared" si="66"/>
        <v>27260727.440000001</v>
      </c>
      <c r="BI67" s="1009">
        <f t="shared" si="66"/>
        <v>29041095.649999999</v>
      </c>
      <c r="BJ67" s="273">
        <v>30691128.079999998</v>
      </c>
      <c r="BK67" s="273">
        <v>33314777.260000002</v>
      </c>
      <c r="BL67" s="273">
        <v>31348643.010000002</v>
      </c>
      <c r="BM67" s="273">
        <v>33288318.309999999</v>
      </c>
      <c r="BN67" s="273">
        <v>33475251.149999999</v>
      </c>
      <c r="BO67" s="1008">
        <v>30368386.34</v>
      </c>
      <c r="BP67" s="1008">
        <v>28531725.440000001</v>
      </c>
      <c r="BQ67" s="1008">
        <v>27158937.66</v>
      </c>
      <c r="BR67" s="343">
        <v>25760554.870000001</v>
      </c>
      <c r="BS67" s="343"/>
      <c r="BT67" s="343"/>
      <c r="BU67" s="341">
        <f t="shared" si="67"/>
        <v>-2413702.1599999983</v>
      </c>
      <c r="BV67" s="339">
        <f t="shared" si="67"/>
        <v>-2180923.1499999985</v>
      </c>
      <c r="BW67" s="339">
        <f t="shared" si="67"/>
        <v>-239078.36999999918</v>
      </c>
      <c r="BX67" s="339">
        <f t="shared" si="67"/>
        <v>156995.1799999997</v>
      </c>
      <c r="BY67" s="339">
        <f t="shared" si="67"/>
        <v>2640376.6500000004</v>
      </c>
      <c r="BZ67" s="339">
        <f t="shared" si="67"/>
        <v>3008406</v>
      </c>
      <c r="CA67" s="339">
        <f t="shared" si="67"/>
        <v>4226125.4300000016</v>
      </c>
      <c r="CB67" s="339">
        <f t="shared" si="67"/>
        <v>4298961</v>
      </c>
      <c r="CC67" s="339">
        <f t="shared" si="67"/>
        <v>-10116299.35</v>
      </c>
      <c r="CD67" s="344">
        <f t="shared" si="67"/>
        <v>-8897784.8200000003</v>
      </c>
      <c r="CE67" s="339">
        <f t="shared" si="67"/>
        <v>-8714385.5700000003</v>
      </c>
      <c r="CF67" s="339">
        <f t="shared" si="67"/>
        <v>-5564308.25</v>
      </c>
      <c r="CG67" s="339">
        <f t="shared" si="67"/>
        <v>-3875808.9299999997</v>
      </c>
      <c r="CH67" s="339">
        <f t="shared" si="67"/>
        <v>-4493019.8699999992</v>
      </c>
      <c r="CI67" s="339">
        <f t="shared" si="67"/>
        <v>-3818944.2300000004</v>
      </c>
      <c r="CJ67" s="339">
        <f t="shared" si="67"/>
        <v>-2606916.33</v>
      </c>
      <c r="CK67" s="339">
        <f t="shared" si="68"/>
        <v>-5556577.629999999</v>
      </c>
      <c r="CL67" s="340">
        <f t="shared" si="68"/>
        <v>-4539270.4499999993</v>
      </c>
      <c r="CM67" s="345">
        <f t="shared" si="68"/>
        <v>-4392547.1400000006</v>
      </c>
      <c r="CN67" s="340">
        <f t="shared" si="68"/>
        <v>-4054817.1300000008</v>
      </c>
      <c r="CO67" s="340">
        <f t="shared" si="68"/>
        <v>9659527.9500000011</v>
      </c>
      <c r="CP67" s="340">
        <f t="shared" si="68"/>
        <v>6947518.6299999999</v>
      </c>
      <c r="CQ67" s="346">
        <f t="shared" si="68"/>
        <v>6808946.8500000006</v>
      </c>
      <c r="CR67" s="340">
        <f t="shared" si="68"/>
        <v>7290628.9900000002</v>
      </c>
      <c r="CS67" s="340">
        <f t="shared" si="68"/>
        <v>8753229.3899999987</v>
      </c>
      <c r="CT67" s="340">
        <f t="shared" si="68"/>
        <v>12858735.140000002</v>
      </c>
      <c r="CU67" s="340">
        <f t="shared" si="68"/>
        <v>15701402.149999997</v>
      </c>
      <c r="CV67" s="340">
        <f t="shared" si="68"/>
        <v>17125095.399999999</v>
      </c>
      <c r="CW67" s="340">
        <f t="shared" si="68"/>
        <v>20593799.449999999</v>
      </c>
      <c r="CX67" s="340">
        <f t="shared" si="68"/>
        <v>16780351.249999996</v>
      </c>
      <c r="CY67" s="340">
        <f t="shared" si="69"/>
        <v>15219886.579999998</v>
      </c>
      <c r="CZ67" s="340">
        <f t="shared" si="69"/>
        <v>13287705.270000005</v>
      </c>
      <c r="DA67" s="340">
        <f t="shared" si="69"/>
        <v>14087080.529999996</v>
      </c>
      <c r="DB67" s="344">
        <f t="shared" si="69"/>
        <v>16475452.889999997</v>
      </c>
    </row>
    <row r="68" spans="1:106" x14ac:dyDescent="0.25">
      <c r="A68" s="296"/>
      <c r="B68" s="968" t="str">
        <f>$B$12</f>
        <v>Small C&amp;I [3]</v>
      </c>
      <c r="C68" s="1003">
        <f t="shared" si="70"/>
        <v>1487682.48</v>
      </c>
      <c r="D68" s="342">
        <f t="shared" si="70"/>
        <v>1640907.89</v>
      </c>
      <c r="E68" s="342">
        <f t="shared" si="64"/>
        <v>1136741.6299999999</v>
      </c>
      <c r="F68" s="342">
        <f t="shared" si="64"/>
        <v>774513.84000000008</v>
      </c>
      <c r="G68" s="342">
        <f t="shared" si="64"/>
        <v>407111.29000000004</v>
      </c>
      <c r="H68" s="342">
        <f t="shared" si="64"/>
        <v>199762.97</v>
      </c>
      <c r="I68" s="342">
        <f t="shared" si="64"/>
        <v>120316.21</v>
      </c>
      <c r="J68" s="342">
        <f t="shared" si="64"/>
        <v>67447.81</v>
      </c>
      <c r="K68" s="342">
        <f t="shared" si="64"/>
        <v>169633.92000000001</v>
      </c>
      <c r="L68" s="419">
        <f t="shared" si="64"/>
        <v>325586.32999999996</v>
      </c>
      <c r="M68" s="1004">
        <f t="shared" si="64"/>
        <v>757495.36</v>
      </c>
      <c r="N68" s="419">
        <f t="shared" si="64"/>
        <v>1239011.28</v>
      </c>
      <c r="O68" s="342">
        <f t="shared" si="64"/>
        <v>1533195.32</v>
      </c>
      <c r="P68" s="342">
        <f t="shared" si="65"/>
        <v>1866301.3800000001</v>
      </c>
      <c r="Q68" s="342">
        <v>1819847.04</v>
      </c>
      <c r="R68" s="342">
        <v>1481735.64</v>
      </c>
      <c r="S68" s="1005">
        <v>1242164.3400000001</v>
      </c>
      <c r="T68" s="1005">
        <v>1153801.24</v>
      </c>
      <c r="U68" s="1005">
        <v>1020708.2</v>
      </c>
      <c r="V68" s="1005">
        <v>796514.73</v>
      </c>
      <c r="W68" s="1005">
        <v>865961.18</v>
      </c>
      <c r="X68" s="1006">
        <v>1130489.03</v>
      </c>
      <c r="Y68" s="1007">
        <v>1470191.82</v>
      </c>
      <c r="Z68" s="1005">
        <v>2088876.06</v>
      </c>
      <c r="AA68" s="1005">
        <v>2717958.82</v>
      </c>
      <c r="AB68" s="1005">
        <v>2449675.77</v>
      </c>
      <c r="AC68" s="1005">
        <v>2189640.46</v>
      </c>
      <c r="AD68" s="1005">
        <v>1978497.7</v>
      </c>
      <c r="AE68" s="1005">
        <v>1454944.97</v>
      </c>
      <c r="AF68" s="1005">
        <v>820595.56</v>
      </c>
      <c r="AG68" s="1005">
        <v>546886.88</v>
      </c>
      <c r="AH68" s="1005">
        <v>369973.63</v>
      </c>
      <c r="AI68" s="1005">
        <v>309273.68</v>
      </c>
      <c r="AJ68" s="1008">
        <v>512368.93</v>
      </c>
      <c r="AK68" s="1009">
        <v>837102.97</v>
      </c>
      <c r="AL68" s="1008">
        <v>1452571.37</v>
      </c>
      <c r="AM68" s="1008">
        <v>2477261.37</v>
      </c>
      <c r="AN68" s="1008">
        <f t="shared" si="66"/>
        <v>2947002.54</v>
      </c>
      <c r="AO68" s="1008">
        <f t="shared" si="66"/>
        <v>3107272.91</v>
      </c>
      <c r="AP68" s="1008">
        <f t="shared" si="66"/>
        <v>2542748.38</v>
      </c>
      <c r="AQ68" s="1008">
        <f t="shared" si="66"/>
        <v>4331746.82</v>
      </c>
      <c r="AR68" s="1008">
        <f t="shared" si="66"/>
        <v>3897722.51</v>
      </c>
      <c r="AS68" s="1008">
        <f t="shared" si="66"/>
        <v>3568369.2699999996</v>
      </c>
      <c r="AT68" s="1008">
        <f t="shared" si="66"/>
        <v>3449039.8499999996</v>
      </c>
      <c r="AU68" s="1008">
        <f t="shared" si="66"/>
        <v>3249008.56</v>
      </c>
      <c r="AV68" s="1008">
        <f t="shared" si="66"/>
        <v>3540542.6799999997</v>
      </c>
      <c r="AW68" s="1009">
        <f t="shared" si="66"/>
        <v>3941406.3200000003</v>
      </c>
      <c r="AX68" s="1008">
        <f t="shared" si="66"/>
        <v>3561421.62</v>
      </c>
      <c r="AY68" s="1008">
        <f t="shared" si="66"/>
        <v>4050735.43</v>
      </c>
      <c r="AZ68" s="1008">
        <f t="shared" si="66"/>
        <v>3625178.7399999998</v>
      </c>
      <c r="BA68" s="1008">
        <f t="shared" si="66"/>
        <v>3834436.2899999996</v>
      </c>
      <c r="BB68" s="1008">
        <f t="shared" si="66"/>
        <v>2578365.2799999998</v>
      </c>
      <c r="BC68" s="1008">
        <f t="shared" si="66"/>
        <v>2061080.8899999997</v>
      </c>
      <c r="BD68" s="1008">
        <f t="shared" si="66"/>
        <v>1277518.5400000003</v>
      </c>
      <c r="BE68" s="1008">
        <f t="shared" si="66"/>
        <v>478962.07</v>
      </c>
      <c r="BF68" s="1008">
        <f t="shared" si="66"/>
        <v>935344.17999999993</v>
      </c>
      <c r="BG68" s="1008">
        <f t="shared" si="66"/>
        <v>1211387.3</v>
      </c>
      <c r="BH68" s="1008">
        <f t="shared" si="66"/>
        <v>774167.51</v>
      </c>
      <c r="BI68" s="1009">
        <f t="shared" si="66"/>
        <v>1271043.78</v>
      </c>
      <c r="BJ68" s="273">
        <v>1939705.45</v>
      </c>
      <c r="BK68" s="273">
        <v>2434714.33</v>
      </c>
      <c r="BL68" s="273">
        <v>2159328.37</v>
      </c>
      <c r="BM68" s="273">
        <v>2258399.98</v>
      </c>
      <c r="BN68" s="273">
        <v>1736800.91</v>
      </c>
      <c r="BO68" s="1008">
        <v>1193291.3999999999</v>
      </c>
      <c r="BP68" s="1008">
        <v>958400.57</v>
      </c>
      <c r="BQ68" s="1008">
        <v>836453.08</v>
      </c>
      <c r="BR68" s="343">
        <v>705561.15</v>
      </c>
      <c r="BS68" s="343"/>
      <c r="BT68" s="343"/>
      <c r="BU68" s="341">
        <f t="shared" si="67"/>
        <v>45512.840000000084</v>
      </c>
      <c r="BV68" s="339">
        <f t="shared" si="67"/>
        <v>225393.49000000022</v>
      </c>
      <c r="BW68" s="339">
        <f t="shared" si="67"/>
        <v>683105.41000000015</v>
      </c>
      <c r="BX68" s="339">
        <f t="shared" si="67"/>
        <v>707221.79999999981</v>
      </c>
      <c r="BY68" s="339">
        <f t="shared" si="67"/>
        <v>835053.05</v>
      </c>
      <c r="BZ68" s="339">
        <f t="shared" si="67"/>
        <v>954038.27</v>
      </c>
      <c r="CA68" s="339">
        <f t="shared" si="67"/>
        <v>900391.99</v>
      </c>
      <c r="CB68" s="339">
        <f t="shared" si="67"/>
        <v>729066.91999999993</v>
      </c>
      <c r="CC68" s="339">
        <f t="shared" si="67"/>
        <v>696327.26</v>
      </c>
      <c r="CD68" s="344">
        <f t="shared" si="67"/>
        <v>804902.70000000007</v>
      </c>
      <c r="CE68" s="339">
        <f t="shared" si="67"/>
        <v>712696.46000000008</v>
      </c>
      <c r="CF68" s="339">
        <f t="shared" si="67"/>
        <v>849864.78</v>
      </c>
      <c r="CG68" s="339">
        <f t="shared" si="67"/>
        <v>1184763.4999999998</v>
      </c>
      <c r="CH68" s="339">
        <f t="shared" si="67"/>
        <v>583374.3899999999</v>
      </c>
      <c r="CI68" s="339">
        <f t="shared" si="67"/>
        <v>369793.41999999993</v>
      </c>
      <c r="CJ68" s="339">
        <f t="shared" si="67"/>
        <v>496762.06000000006</v>
      </c>
      <c r="CK68" s="339">
        <f t="shared" si="68"/>
        <v>212780.62999999989</v>
      </c>
      <c r="CL68" s="340">
        <f t="shared" si="68"/>
        <v>-333205.67999999993</v>
      </c>
      <c r="CM68" s="345">
        <f t="shared" si="68"/>
        <v>-473821.31999999995</v>
      </c>
      <c r="CN68" s="340">
        <f t="shared" si="68"/>
        <v>-426541.1</v>
      </c>
      <c r="CO68" s="340">
        <f t="shared" si="68"/>
        <v>-556687.5</v>
      </c>
      <c r="CP68" s="340">
        <f t="shared" si="68"/>
        <v>-618120.10000000009</v>
      </c>
      <c r="CQ68" s="346">
        <f t="shared" si="68"/>
        <v>-633088.85000000009</v>
      </c>
      <c r="CR68" s="340">
        <f t="shared" si="68"/>
        <v>-636304.68999999994</v>
      </c>
      <c r="CS68" s="340">
        <f t="shared" si="68"/>
        <v>-240697.44999999972</v>
      </c>
      <c r="CT68" s="340">
        <f t="shared" si="68"/>
        <v>497326.77</v>
      </c>
      <c r="CU68" s="340">
        <f t="shared" si="68"/>
        <v>917632.45000000019</v>
      </c>
      <c r="CV68" s="340">
        <f t="shared" si="68"/>
        <v>564250.67999999993</v>
      </c>
      <c r="CW68" s="340">
        <f t="shared" si="68"/>
        <v>2876801.8500000006</v>
      </c>
      <c r="CX68" s="340">
        <f t="shared" si="68"/>
        <v>3077126.9499999997</v>
      </c>
      <c r="CY68" s="340">
        <f t="shared" si="69"/>
        <v>3021482.3899999997</v>
      </c>
      <c r="CZ68" s="340">
        <f t="shared" si="69"/>
        <v>3079066.2199999997</v>
      </c>
      <c r="DA68" s="340">
        <f t="shared" si="69"/>
        <v>2939734.88</v>
      </c>
      <c r="DB68" s="344">
        <f t="shared" si="69"/>
        <v>3028173.7499999995</v>
      </c>
    </row>
    <row r="69" spans="1:106" x14ac:dyDescent="0.25">
      <c r="A69" s="296"/>
      <c r="B69" s="968" t="str">
        <f>$B$13</f>
        <v>Medium C&amp;I [4]</v>
      </c>
      <c r="C69" s="1003">
        <f t="shared" si="70"/>
        <v>1306422.1499999999</v>
      </c>
      <c r="D69" s="342">
        <f t="shared" si="70"/>
        <v>1489994.07</v>
      </c>
      <c r="E69" s="342">
        <f t="shared" si="64"/>
        <v>1043437.5800000001</v>
      </c>
      <c r="F69" s="342">
        <f t="shared" si="64"/>
        <v>786305.63000000012</v>
      </c>
      <c r="G69" s="342">
        <f t="shared" si="64"/>
        <v>470516.42</v>
      </c>
      <c r="H69" s="342">
        <f t="shared" si="64"/>
        <v>302145.55000000005</v>
      </c>
      <c r="I69" s="342">
        <f t="shared" si="64"/>
        <v>217817.12</v>
      </c>
      <c r="J69" s="342">
        <f t="shared" si="64"/>
        <v>140188.18999999997</v>
      </c>
      <c r="K69" s="342">
        <f t="shared" si="64"/>
        <v>234176.16999999998</v>
      </c>
      <c r="L69" s="419">
        <f t="shared" si="64"/>
        <v>422618.18000000005</v>
      </c>
      <c r="M69" s="1004">
        <f t="shared" si="64"/>
        <v>769338.75</v>
      </c>
      <c r="N69" s="419">
        <f t="shared" si="64"/>
        <v>1393884.6400000001</v>
      </c>
      <c r="O69" s="342">
        <f t="shared" si="64"/>
        <v>1416072.6400000001</v>
      </c>
      <c r="P69" s="342">
        <f t="shared" si="65"/>
        <v>1800924.1500000001</v>
      </c>
      <c r="Q69" s="342">
        <v>1366748.03</v>
      </c>
      <c r="R69" s="342">
        <v>1204628.68</v>
      </c>
      <c r="S69" s="1005">
        <v>939224.47</v>
      </c>
      <c r="T69" s="1005">
        <v>816594.73</v>
      </c>
      <c r="U69" s="1005">
        <v>650045.87</v>
      </c>
      <c r="V69" s="1005">
        <v>489628.82</v>
      </c>
      <c r="W69" s="1005">
        <v>571416.21</v>
      </c>
      <c r="X69" s="1006">
        <v>992211.75</v>
      </c>
      <c r="Y69" s="1007">
        <v>1253360.57</v>
      </c>
      <c r="Z69" s="1005">
        <v>1789405.44</v>
      </c>
      <c r="AA69" s="1005">
        <v>2244123.54</v>
      </c>
      <c r="AB69" s="1005">
        <v>1711103.97</v>
      </c>
      <c r="AC69" s="1005">
        <v>1434907.08</v>
      </c>
      <c r="AD69" s="1005">
        <v>1266758.23</v>
      </c>
      <c r="AE69" s="1005">
        <v>824451.29</v>
      </c>
      <c r="AF69" s="1005">
        <v>553276.97</v>
      </c>
      <c r="AG69" s="1005">
        <v>454640.89</v>
      </c>
      <c r="AH69" s="1005">
        <v>411093.76000000001</v>
      </c>
      <c r="AI69" s="1005">
        <v>547856.22</v>
      </c>
      <c r="AJ69" s="1008">
        <v>620195.65</v>
      </c>
      <c r="AK69" s="1009">
        <v>860207.33</v>
      </c>
      <c r="AL69" s="1008">
        <v>1489893.41</v>
      </c>
      <c r="AM69" s="1008">
        <v>2166005.89</v>
      </c>
      <c r="AN69" s="1008">
        <f t="shared" si="66"/>
        <v>2483761.3800000004</v>
      </c>
      <c r="AO69" s="1008">
        <f t="shared" si="66"/>
        <v>2590928.0499999998</v>
      </c>
      <c r="AP69" s="1008">
        <f t="shared" si="66"/>
        <v>2309387.5</v>
      </c>
      <c r="AQ69" s="1008">
        <f t="shared" si="66"/>
        <v>1735851.15</v>
      </c>
      <c r="AR69" s="1008">
        <f t="shared" si="66"/>
        <v>1322826.6499999999</v>
      </c>
      <c r="AS69" s="1008">
        <f t="shared" si="66"/>
        <v>1045287.8800000001</v>
      </c>
      <c r="AT69" s="1008">
        <f t="shared" si="66"/>
        <v>923847.25</v>
      </c>
      <c r="AU69" s="1008">
        <f t="shared" si="66"/>
        <v>986733.21000000008</v>
      </c>
      <c r="AV69" s="1008">
        <f t="shared" si="66"/>
        <v>1250856.5</v>
      </c>
      <c r="AW69" s="1009">
        <f t="shared" si="66"/>
        <v>1472524.58</v>
      </c>
      <c r="AX69" s="1008">
        <f t="shared" si="66"/>
        <v>1972809.55</v>
      </c>
      <c r="AY69" s="1008">
        <f t="shared" si="66"/>
        <v>2333976.9299999997</v>
      </c>
      <c r="AZ69" s="1008">
        <f t="shared" si="66"/>
        <v>2429461.9</v>
      </c>
      <c r="BA69" s="1008">
        <f t="shared" si="66"/>
        <v>2319532.27</v>
      </c>
      <c r="BB69" s="1008">
        <f t="shared" si="66"/>
        <v>1918063.95</v>
      </c>
      <c r="BC69" s="1008">
        <f t="shared" si="66"/>
        <v>1583302.16</v>
      </c>
      <c r="BD69" s="1008">
        <f t="shared" si="66"/>
        <v>1390882.4999999998</v>
      </c>
      <c r="BE69" s="1008">
        <f t="shared" si="66"/>
        <v>726254.96000000008</v>
      </c>
      <c r="BF69" s="1008">
        <f t="shared" si="66"/>
        <v>1171071.93</v>
      </c>
      <c r="BG69" s="1008">
        <f t="shared" si="66"/>
        <v>1141582.5699999998</v>
      </c>
      <c r="BH69" s="1008">
        <f t="shared" si="66"/>
        <v>1468014.3900000001</v>
      </c>
      <c r="BI69" s="1009">
        <f t="shared" si="66"/>
        <v>1859623.6099999999</v>
      </c>
      <c r="BJ69" s="273">
        <v>2367774.4</v>
      </c>
      <c r="BK69" s="273">
        <v>2422814.94</v>
      </c>
      <c r="BL69" s="273">
        <v>2115497.9700000002</v>
      </c>
      <c r="BM69" s="273">
        <v>2003587.69</v>
      </c>
      <c r="BN69" s="273">
        <v>1725207.24</v>
      </c>
      <c r="BO69" s="1008">
        <v>1133383.4099999999</v>
      </c>
      <c r="BP69" s="1008">
        <v>963122.3</v>
      </c>
      <c r="BQ69" s="1008">
        <v>848270.86</v>
      </c>
      <c r="BR69" s="343">
        <v>632715.31999999995</v>
      </c>
      <c r="BS69" s="343"/>
      <c r="BT69" s="343"/>
      <c r="BU69" s="341">
        <f t="shared" si="67"/>
        <v>109650.49000000022</v>
      </c>
      <c r="BV69" s="339">
        <f t="shared" si="67"/>
        <v>310930.08000000007</v>
      </c>
      <c r="BW69" s="339">
        <f t="shared" si="67"/>
        <v>323310.44999999995</v>
      </c>
      <c r="BX69" s="339">
        <f t="shared" si="67"/>
        <v>418323.04999999981</v>
      </c>
      <c r="BY69" s="339">
        <f t="shared" si="67"/>
        <v>468708.05</v>
      </c>
      <c r="BZ69" s="339">
        <f t="shared" si="67"/>
        <v>514449.17999999993</v>
      </c>
      <c r="CA69" s="339">
        <f t="shared" si="67"/>
        <v>432228.75</v>
      </c>
      <c r="CB69" s="339">
        <f t="shared" si="67"/>
        <v>349440.63</v>
      </c>
      <c r="CC69" s="339">
        <f t="shared" si="67"/>
        <v>337240.04</v>
      </c>
      <c r="CD69" s="344">
        <f t="shared" si="67"/>
        <v>569593.56999999995</v>
      </c>
      <c r="CE69" s="339">
        <f t="shared" si="67"/>
        <v>484021.82000000007</v>
      </c>
      <c r="CF69" s="339">
        <f t="shared" si="67"/>
        <v>395520.79999999981</v>
      </c>
      <c r="CG69" s="339">
        <f t="shared" si="67"/>
        <v>828050.89999999991</v>
      </c>
      <c r="CH69" s="339">
        <f t="shared" si="67"/>
        <v>-89820.180000000168</v>
      </c>
      <c r="CI69" s="339">
        <f t="shared" si="67"/>
        <v>68159.050000000047</v>
      </c>
      <c r="CJ69" s="339">
        <f t="shared" si="67"/>
        <v>62129.550000000047</v>
      </c>
      <c r="CK69" s="339">
        <f t="shared" si="68"/>
        <v>-114773.17999999993</v>
      </c>
      <c r="CL69" s="340">
        <f t="shared" si="68"/>
        <v>-263317.76000000001</v>
      </c>
      <c r="CM69" s="345">
        <f t="shared" si="68"/>
        <v>-195404.97999999998</v>
      </c>
      <c r="CN69" s="340">
        <f t="shared" si="68"/>
        <v>-78535.06</v>
      </c>
      <c r="CO69" s="340">
        <f t="shared" si="68"/>
        <v>-23559.989999999991</v>
      </c>
      <c r="CP69" s="340">
        <f t="shared" si="68"/>
        <v>-372016.1</v>
      </c>
      <c r="CQ69" s="346">
        <f t="shared" si="68"/>
        <v>-393153.24000000011</v>
      </c>
      <c r="CR69" s="340">
        <f t="shared" si="68"/>
        <v>-299512.03000000003</v>
      </c>
      <c r="CS69" s="340">
        <f t="shared" si="68"/>
        <v>-78117.649999999907</v>
      </c>
      <c r="CT69" s="340">
        <f t="shared" si="68"/>
        <v>772657.41000000038</v>
      </c>
      <c r="CU69" s="340">
        <f t="shared" si="68"/>
        <v>1156020.9699999997</v>
      </c>
      <c r="CV69" s="340">
        <f t="shared" si="68"/>
        <v>1042629.27</v>
      </c>
      <c r="CW69" s="340">
        <f t="shared" si="68"/>
        <v>911399.85999999987</v>
      </c>
      <c r="CX69" s="340">
        <f t="shared" si="68"/>
        <v>769549.67999999993</v>
      </c>
      <c r="CY69" s="340">
        <f t="shared" si="69"/>
        <v>590646.99000000011</v>
      </c>
      <c r="CZ69" s="340">
        <f t="shared" si="69"/>
        <v>512753.49</v>
      </c>
      <c r="DA69" s="340">
        <f t="shared" si="69"/>
        <v>438876.99000000011</v>
      </c>
      <c r="DB69" s="344">
        <f t="shared" si="69"/>
        <v>630660.85</v>
      </c>
    </row>
    <row r="70" spans="1:106" x14ac:dyDescent="0.25">
      <c r="A70" s="296"/>
      <c r="B70" s="968" t="str">
        <f>$B$14</f>
        <v>Large C&amp;I [5]</v>
      </c>
      <c r="C70" s="1020">
        <f t="shared" si="70"/>
        <v>722557.35</v>
      </c>
      <c r="D70" s="355">
        <f t="shared" si="70"/>
        <v>1234243.2</v>
      </c>
      <c r="E70" s="355">
        <f t="shared" si="64"/>
        <v>1220435.67</v>
      </c>
      <c r="F70" s="355">
        <f t="shared" si="64"/>
        <v>650265.26</v>
      </c>
      <c r="G70" s="355">
        <f t="shared" si="64"/>
        <v>631456.27</v>
      </c>
      <c r="H70" s="355">
        <f t="shared" si="64"/>
        <v>530646.81000000006</v>
      </c>
      <c r="I70" s="355">
        <f t="shared" si="64"/>
        <v>414317.9</v>
      </c>
      <c r="J70" s="355">
        <f t="shared" si="64"/>
        <v>528833.59000000008</v>
      </c>
      <c r="K70" s="355">
        <f t="shared" si="64"/>
        <v>477743.44999999995</v>
      </c>
      <c r="L70" s="1021">
        <f t="shared" si="64"/>
        <v>703507.59</v>
      </c>
      <c r="M70" s="1022">
        <f t="shared" si="64"/>
        <v>820192.94</v>
      </c>
      <c r="N70" s="1021">
        <f t="shared" si="64"/>
        <v>1374045.6800000002</v>
      </c>
      <c r="O70" s="355">
        <f t="shared" si="64"/>
        <v>1662205.45</v>
      </c>
      <c r="P70" s="355">
        <f t="shared" si="65"/>
        <v>1582851.33</v>
      </c>
      <c r="Q70" s="355">
        <v>1585919.82</v>
      </c>
      <c r="R70" s="355">
        <v>1533759.85</v>
      </c>
      <c r="S70" s="1013">
        <v>1280616.25</v>
      </c>
      <c r="T70" s="1013">
        <v>1184781.67</v>
      </c>
      <c r="U70" s="1013">
        <v>1094974.8</v>
      </c>
      <c r="V70" s="1013">
        <v>943672.2</v>
      </c>
      <c r="W70" s="1013">
        <v>947119.41</v>
      </c>
      <c r="X70" s="1014">
        <v>2168258.48</v>
      </c>
      <c r="Y70" s="1015">
        <v>1387209.47</v>
      </c>
      <c r="Z70" s="1013">
        <v>1763073.1</v>
      </c>
      <c r="AA70" s="1013">
        <v>2329309.9300000002</v>
      </c>
      <c r="AB70" s="1013">
        <v>869117.87</v>
      </c>
      <c r="AC70" s="1013">
        <v>1270198.71</v>
      </c>
      <c r="AD70" s="1013">
        <v>1232933.83</v>
      </c>
      <c r="AE70" s="1013">
        <v>711774.34</v>
      </c>
      <c r="AF70" s="1013">
        <v>1008137.01</v>
      </c>
      <c r="AG70" s="1013">
        <v>893184.77</v>
      </c>
      <c r="AH70" s="1013">
        <v>1548879.92</v>
      </c>
      <c r="AI70" s="1013">
        <v>555251.80000000005</v>
      </c>
      <c r="AJ70" s="1016">
        <v>353712.93</v>
      </c>
      <c r="AK70" s="1017">
        <v>475430.07</v>
      </c>
      <c r="AL70" s="1016">
        <v>825706.08</v>
      </c>
      <c r="AM70" s="1016">
        <v>1340794.53</v>
      </c>
      <c r="AN70" s="1016">
        <f t="shared" si="66"/>
        <v>2310994.65</v>
      </c>
      <c r="AO70" s="1016">
        <f t="shared" si="66"/>
        <v>2474284.2200000002</v>
      </c>
      <c r="AP70" s="1016">
        <f t="shared" si="66"/>
        <v>1833837.6799999997</v>
      </c>
      <c r="AQ70" s="1016">
        <f t="shared" si="66"/>
        <v>1483983.27</v>
      </c>
      <c r="AR70" s="1016">
        <f t="shared" si="66"/>
        <v>1008477.8500000001</v>
      </c>
      <c r="AS70" s="1016">
        <f t="shared" si="66"/>
        <v>1121532.4500000002</v>
      </c>
      <c r="AT70" s="1016">
        <f t="shared" si="66"/>
        <v>778454.15000000014</v>
      </c>
      <c r="AU70" s="1016">
        <f t="shared" si="66"/>
        <v>772965.07000000007</v>
      </c>
      <c r="AV70" s="1016">
        <f t="shared" si="66"/>
        <v>1277408.18</v>
      </c>
      <c r="AW70" s="1017">
        <f t="shared" si="66"/>
        <v>1259383.6300000001</v>
      </c>
      <c r="AX70" s="1016">
        <f t="shared" si="66"/>
        <v>1476939.0899999999</v>
      </c>
      <c r="AY70" s="1016">
        <f t="shared" si="66"/>
        <v>2371255.11</v>
      </c>
      <c r="AZ70" s="1016">
        <f t="shared" si="66"/>
        <v>2583472.2999999998</v>
      </c>
      <c r="BA70" s="1016">
        <f t="shared" si="66"/>
        <v>1867486.9699999997</v>
      </c>
      <c r="BB70" s="1016">
        <f t="shared" si="66"/>
        <v>1178559.1300000001</v>
      </c>
      <c r="BC70" s="1016">
        <f t="shared" si="66"/>
        <v>1107238.5</v>
      </c>
      <c r="BD70" s="1016">
        <f t="shared" si="66"/>
        <v>1127712.4300000002</v>
      </c>
      <c r="BE70" s="1016">
        <f t="shared" si="66"/>
        <v>351457.91000000003</v>
      </c>
      <c r="BF70" s="1016">
        <f t="shared" si="66"/>
        <v>961772.31</v>
      </c>
      <c r="BG70" s="1016">
        <f t="shared" si="66"/>
        <v>933409.09000000008</v>
      </c>
      <c r="BH70" s="1016">
        <f t="shared" si="66"/>
        <v>1264087.25</v>
      </c>
      <c r="BI70" s="1017">
        <f t="shared" si="66"/>
        <v>1409763.27</v>
      </c>
      <c r="BJ70" s="273">
        <v>2831052.86</v>
      </c>
      <c r="BK70" s="273">
        <v>4197999.55</v>
      </c>
      <c r="BL70" s="273">
        <v>2365666.69</v>
      </c>
      <c r="BM70" s="273">
        <v>2046705.17</v>
      </c>
      <c r="BN70" s="273">
        <v>1790647.72</v>
      </c>
      <c r="BO70" s="1016">
        <v>1498987.32</v>
      </c>
      <c r="BP70" s="1016">
        <v>1485038.79</v>
      </c>
      <c r="BQ70" s="1016">
        <v>1377287.7</v>
      </c>
      <c r="BR70" s="348">
        <v>387882.98</v>
      </c>
      <c r="BS70" s="348"/>
      <c r="BT70" s="348"/>
      <c r="BU70" s="349">
        <f t="shared" si="67"/>
        <v>939648.1</v>
      </c>
      <c r="BV70" s="350">
        <f t="shared" si="67"/>
        <v>348608.13000000012</v>
      </c>
      <c r="BW70" s="350">
        <f t="shared" si="67"/>
        <v>365484.15000000014</v>
      </c>
      <c r="BX70" s="350">
        <f t="shared" si="67"/>
        <v>883494.59000000008</v>
      </c>
      <c r="BY70" s="350">
        <f t="shared" si="67"/>
        <v>649159.98</v>
      </c>
      <c r="BZ70" s="350">
        <f t="shared" si="67"/>
        <v>654134.85999999987</v>
      </c>
      <c r="CA70" s="350">
        <f t="shared" si="67"/>
        <v>680656.9</v>
      </c>
      <c r="CB70" s="350">
        <f t="shared" si="67"/>
        <v>414838.60999999987</v>
      </c>
      <c r="CC70" s="350">
        <f t="shared" si="67"/>
        <v>469375.96000000008</v>
      </c>
      <c r="CD70" s="351">
        <f t="shared" si="67"/>
        <v>1464750.8900000001</v>
      </c>
      <c r="CE70" s="350">
        <f t="shared" si="67"/>
        <v>567016.53</v>
      </c>
      <c r="CF70" s="350">
        <f t="shared" si="67"/>
        <v>389027.41999999993</v>
      </c>
      <c r="CG70" s="350">
        <f t="shared" si="67"/>
        <v>667104.48000000021</v>
      </c>
      <c r="CH70" s="350">
        <f t="shared" si="67"/>
        <v>-713733.46000000008</v>
      </c>
      <c r="CI70" s="350">
        <f t="shared" si="67"/>
        <v>-315721.1100000001</v>
      </c>
      <c r="CJ70" s="350">
        <f t="shared" si="67"/>
        <v>-300826.02</v>
      </c>
      <c r="CK70" s="350">
        <f t="shared" si="68"/>
        <v>-568841.91</v>
      </c>
      <c r="CL70" s="352">
        <f t="shared" si="68"/>
        <v>-176644.65999999992</v>
      </c>
      <c r="CM70" s="353">
        <f t="shared" si="68"/>
        <v>-201790.03000000003</v>
      </c>
      <c r="CN70" s="352">
        <f t="shared" si="68"/>
        <v>605207.72</v>
      </c>
      <c r="CO70" s="352">
        <f t="shared" si="68"/>
        <v>-391867.61</v>
      </c>
      <c r="CP70" s="352">
        <f t="shared" si="68"/>
        <v>-1814545.55</v>
      </c>
      <c r="CQ70" s="354">
        <f t="shared" si="68"/>
        <v>-911779.39999999991</v>
      </c>
      <c r="CR70" s="352">
        <f t="shared" si="68"/>
        <v>-937367.02000000014</v>
      </c>
      <c r="CS70" s="352">
        <f t="shared" si="68"/>
        <v>-988515.40000000014</v>
      </c>
      <c r="CT70" s="352">
        <f t="shared" si="68"/>
        <v>1441876.7799999998</v>
      </c>
      <c r="CU70" s="352">
        <f t="shared" si="68"/>
        <v>1204085.5100000002</v>
      </c>
      <c r="CV70" s="352">
        <f t="shared" si="68"/>
        <v>600903.84999999963</v>
      </c>
      <c r="CW70" s="352">
        <f t="shared" si="68"/>
        <v>772208.93</v>
      </c>
      <c r="CX70" s="352">
        <f t="shared" si="68"/>
        <v>340.84000000008382</v>
      </c>
      <c r="CY70" s="352">
        <f t="shared" si="69"/>
        <v>228347.68000000017</v>
      </c>
      <c r="CZ70" s="352">
        <f t="shared" si="69"/>
        <v>-770425.76999999979</v>
      </c>
      <c r="DA70" s="352">
        <f t="shared" si="69"/>
        <v>217713.27000000002</v>
      </c>
      <c r="DB70" s="351">
        <f t="shared" si="69"/>
        <v>923695.25</v>
      </c>
    </row>
    <row r="71" spans="1:106" ht="15.75" thickBot="1" x14ac:dyDescent="0.3">
      <c r="A71" s="296"/>
      <c r="B71" s="977" t="str">
        <f>$B$15</f>
        <v>Total</v>
      </c>
      <c r="C71" s="1023">
        <f>SUM(C66:C70)</f>
        <v>45694956.349999994</v>
      </c>
      <c r="D71" s="359">
        <f>SUM(D66:D70)</f>
        <v>49195347.789999999</v>
      </c>
      <c r="E71" s="359">
        <f t="shared" ref="E71:N71" si="71">SUM(E66:E70)</f>
        <v>41516318.960000001</v>
      </c>
      <c r="F71" s="359">
        <f t="shared" si="71"/>
        <v>37277491.560000002</v>
      </c>
      <c r="G71" s="359">
        <f t="shared" si="71"/>
        <v>32246923.859999996</v>
      </c>
      <c r="H71" s="359">
        <f t="shared" si="71"/>
        <v>28070562.079999998</v>
      </c>
      <c r="I71" s="359">
        <f t="shared" si="71"/>
        <v>24532693.219999999</v>
      </c>
      <c r="J71" s="359">
        <f t="shared" si="71"/>
        <v>23195947.789999999</v>
      </c>
      <c r="K71" s="359">
        <f t="shared" si="71"/>
        <v>23629290.570000004</v>
      </c>
      <c r="L71" s="394">
        <f t="shared" si="71"/>
        <v>26938097.189999998</v>
      </c>
      <c r="M71" s="393">
        <f t="shared" si="71"/>
        <v>33499599.669999998</v>
      </c>
      <c r="N71" s="394">
        <f t="shared" si="71"/>
        <v>38181056.780000001</v>
      </c>
      <c r="O71" s="359">
        <f>SUM(O66:O70)</f>
        <v>45350239.030000009</v>
      </c>
      <c r="P71" s="359">
        <f t="shared" ref="P71:CC71" si="72">SUM(P66:P70)</f>
        <v>46835988.539999999</v>
      </c>
      <c r="Q71" s="359">
        <f t="shared" si="72"/>
        <v>44266022.700000003</v>
      </c>
      <c r="R71" s="359">
        <f t="shared" si="72"/>
        <v>43260429.880000003</v>
      </c>
      <c r="S71" s="1024">
        <f t="shared" si="72"/>
        <v>41529682.530000001</v>
      </c>
      <c r="T71" s="1024">
        <f t="shared" si="72"/>
        <v>39869191.359999999</v>
      </c>
      <c r="U71" s="1024">
        <f t="shared" si="72"/>
        <v>38826825.639999993</v>
      </c>
      <c r="V71" s="1024">
        <f t="shared" si="72"/>
        <v>37511146.450000003</v>
      </c>
      <c r="W71" s="1024">
        <f t="shared" si="72"/>
        <v>23438336.359999999</v>
      </c>
      <c r="X71" s="1025">
        <f t="shared" si="72"/>
        <v>30823686.730000004</v>
      </c>
      <c r="Y71" s="1026">
        <f t="shared" si="72"/>
        <v>34369682.880000003</v>
      </c>
      <c r="Z71" s="1024">
        <f t="shared" si="72"/>
        <v>45019656.800000004</v>
      </c>
      <c r="AA71" s="1024">
        <f t="shared" si="72"/>
        <v>54017995.100000001</v>
      </c>
      <c r="AB71" s="1024">
        <f t="shared" si="72"/>
        <v>51760956.950000003</v>
      </c>
      <c r="AC71" s="1024">
        <f t="shared" si="72"/>
        <v>51875317.189999998</v>
      </c>
      <c r="AD71" s="1024">
        <f t="shared" si="72"/>
        <v>50136771.769999996</v>
      </c>
      <c r="AE71" s="1024">
        <f t="shared" si="72"/>
        <v>44936148.850000001</v>
      </c>
      <c r="AF71" s="1024">
        <f t="shared" si="72"/>
        <v>43428501.759999998</v>
      </c>
      <c r="AG71" s="1024">
        <v>41304775.619999997</v>
      </c>
      <c r="AH71" s="1024">
        <f t="shared" ref="AH71" si="73">SUM(AH66:AH70)</f>
        <v>37936753.07</v>
      </c>
      <c r="AI71" s="1024">
        <f>SUM(AI66:AI70)</f>
        <v>34912808.529999994</v>
      </c>
      <c r="AJ71" s="1027">
        <v>36765346.810000002</v>
      </c>
      <c r="AK71" s="1028">
        <f t="shared" ref="AK71:AL71" si="74">SUM(AK66:AK70)</f>
        <v>42216682.149999999</v>
      </c>
      <c r="AL71" s="1027">
        <f t="shared" si="74"/>
        <v>54377235.109999992</v>
      </c>
      <c r="AM71" s="1027">
        <f>SUM(AM66:AM70)</f>
        <v>67637413.059999987</v>
      </c>
      <c r="AN71" s="1027">
        <f t="shared" si="66"/>
        <v>78980829.620000005</v>
      </c>
      <c r="AO71" s="1027">
        <f t="shared" si="66"/>
        <v>82330353.040000007</v>
      </c>
      <c r="AP71" s="1027">
        <f t="shared" si="66"/>
        <v>81537053.929999992</v>
      </c>
      <c r="AQ71" s="1027">
        <f t="shared" si="66"/>
        <v>78757783.599999994</v>
      </c>
      <c r="AR71" s="1027">
        <f t="shared" si="66"/>
        <v>70309660.919999987</v>
      </c>
      <c r="AS71" s="1027">
        <f t="shared" si="66"/>
        <v>65571551.600000001</v>
      </c>
      <c r="AT71" s="1027">
        <f t="shared" si="66"/>
        <v>62464775.380000003</v>
      </c>
      <c r="AU71" s="1027">
        <f t="shared" si="66"/>
        <v>61908505.909999989</v>
      </c>
      <c r="AV71" s="1027">
        <f t="shared" si="66"/>
        <v>67677996.150000006</v>
      </c>
      <c r="AW71" s="1028">
        <f t="shared" si="66"/>
        <v>73304759.830000013</v>
      </c>
      <c r="AX71" s="1027">
        <f t="shared" si="66"/>
        <v>83945764.510000005</v>
      </c>
      <c r="AY71" s="1027">
        <f t="shared" si="66"/>
        <v>94266964.120000005</v>
      </c>
      <c r="AZ71" s="1027">
        <f t="shared" si="66"/>
        <v>101321065.31999999</v>
      </c>
      <c r="BA71" s="1027">
        <f t="shared" si="66"/>
        <v>100086502.24000001</v>
      </c>
      <c r="BB71" s="1027">
        <f t="shared" si="66"/>
        <v>94116169.299999997</v>
      </c>
      <c r="BC71" s="1027">
        <f t="shared" si="66"/>
        <v>87342535.219999999</v>
      </c>
      <c r="BD71" s="1027">
        <f t="shared" si="66"/>
        <v>74462420.00999999</v>
      </c>
      <c r="BE71" s="1027">
        <f t="shared" si="66"/>
        <v>44180926.289999999</v>
      </c>
      <c r="BF71" s="1027">
        <f t="shared" si="66"/>
        <v>62376520.140000001</v>
      </c>
      <c r="BG71" s="1027">
        <f t="shared" si="66"/>
        <v>59302523.490000002</v>
      </c>
      <c r="BH71" s="1027">
        <f t="shared" si="66"/>
        <v>60909551.709999993</v>
      </c>
      <c r="BI71" s="1028">
        <f t="shared" si="66"/>
        <v>66574643.269999996</v>
      </c>
      <c r="BJ71" s="275">
        <f>SUM(BJ66:BJ70)</f>
        <v>72813274.210000008</v>
      </c>
      <c r="BK71" s="275">
        <f t="shared" ref="BK71" si="75">SUM(BK66:BK70)</f>
        <v>82655518.409999996</v>
      </c>
      <c r="BL71" s="275">
        <f t="shared" ref="BL71" si="76">SUM(BL66:BL70)</f>
        <v>80658162.100000009</v>
      </c>
      <c r="BM71" s="275">
        <f t="shared" ref="BM71" si="77">SUM(BM66:BM70)</f>
        <v>79348139.980000004</v>
      </c>
      <c r="BN71" s="275">
        <f t="shared" ref="BN71" si="78">SUM(BN66:BN70)</f>
        <v>74093925.019999996</v>
      </c>
      <c r="BO71" s="1027">
        <v>64061158.169999994</v>
      </c>
      <c r="BP71" s="1027">
        <v>57641704.489999995</v>
      </c>
      <c r="BQ71" s="1027">
        <v>53478276.620000005</v>
      </c>
      <c r="BR71" s="360">
        <v>48152288.269999996</v>
      </c>
      <c r="BS71" s="360"/>
      <c r="BT71" s="360"/>
      <c r="BU71" s="358">
        <f t="shared" si="72"/>
        <v>-344717.31999999413</v>
      </c>
      <c r="BV71" s="356">
        <f t="shared" si="72"/>
        <v>-2359359.2499999953</v>
      </c>
      <c r="BW71" s="356">
        <f t="shared" si="72"/>
        <v>2749703.740000003</v>
      </c>
      <c r="BX71" s="356">
        <f t="shared" si="72"/>
        <v>5982938.3199999984</v>
      </c>
      <c r="BY71" s="356">
        <f t="shared" si="72"/>
        <v>9282758.6700000018</v>
      </c>
      <c r="BZ71" s="356">
        <f t="shared" si="72"/>
        <v>11798629.279999997</v>
      </c>
      <c r="CA71" s="356">
        <f t="shared" si="72"/>
        <v>14294132.420000002</v>
      </c>
      <c r="CB71" s="356">
        <f t="shared" si="72"/>
        <v>14315198.66</v>
      </c>
      <c r="CC71" s="356">
        <f t="shared" si="72"/>
        <v>-190954.21000000054</v>
      </c>
      <c r="CD71" s="361">
        <f t="shared" ref="CD71:DB71" si="79">SUM(CD66:CD70)</f>
        <v>3885589.5400000028</v>
      </c>
      <c r="CE71" s="356">
        <f t="shared" si="79"/>
        <v>870083.20999999868</v>
      </c>
      <c r="CF71" s="356">
        <f t="shared" si="79"/>
        <v>6838600.0199999996</v>
      </c>
      <c r="CG71" s="356">
        <f t="shared" si="79"/>
        <v>8667756.0699999984</v>
      </c>
      <c r="CH71" s="356">
        <f t="shared" si="79"/>
        <v>4924968.4100000011</v>
      </c>
      <c r="CI71" s="356">
        <f t="shared" si="79"/>
        <v>7609294.4899999984</v>
      </c>
      <c r="CJ71" s="356">
        <f t="shared" si="79"/>
        <v>6876341.8899999987</v>
      </c>
      <c r="CK71" s="356">
        <f t="shared" si="79"/>
        <v>3406466.3200000012</v>
      </c>
      <c r="CL71" s="357">
        <f t="shared" si="79"/>
        <v>3559310.4000000004</v>
      </c>
      <c r="CM71" s="362">
        <f t="shared" si="79"/>
        <v>2477949.9800000023</v>
      </c>
      <c r="CN71" s="357">
        <f t="shared" si="79"/>
        <v>425606.62000000052</v>
      </c>
      <c r="CO71" s="357">
        <f t="shared" si="79"/>
        <v>11474472.170000002</v>
      </c>
      <c r="CP71" s="357">
        <f t="shared" si="79"/>
        <v>5941660.0799999991</v>
      </c>
      <c r="CQ71" s="363">
        <f t="shared" si="79"/>
        <v>7846999.2700000014</v>
      </c>
      <c r="CR71" s="357">
        <f t="shared" si="79"/>
        <v>9357578.3100000005</v>
      </c>
      <c r="CS71" s="357">
        <f t="shared" si="79"/>
        <v>13619417.959999999</v>
      </c>
      <c r="CT71" s="357">
        <f t="shared" si="79"/>
        <v>27219872.670000002</v>
      </c>
      <c r="CU71" s="357">
        <f t="shared" si="79"/>
        <v>30455035.849999994</v>
      </c>
      <c r="CV71" s="357">
        <f t="shared" si="79"/>
        <v>31400282.159999989</v>
      </c>
      <c r="CW71" s="357">
        <f t="shared" si="79"/>
        <v>33821634.750000007</v>
      </c>
      <c r="CX71" s="357">
        <f t="shared" si="79"/>
        <v>26881159.16</v>
      </c>
      <c r="CY71" s="357">
        <f t="shared" si="79"/>
        <v>24266775.979999993</v>
      </c>
      <c r="CZ71" s="357">
        <f t="shared" si="79"/>
        <v>24528022.310000002</v>
      </c>
      <c r="DA71" s="357">
        <f t="shared" si="79"/>
        <v>26995697.379999992</v>
      </c>
      <c r="DB71" s="361">
        <f t="shared" si="79"/>
        <v>30912649.34</v>
      </c>
    </row>
    <row r="72" spans="1:106" x14ac:dyDescent="0.25">
      <c r="A72" s="296">
        <f>+A65+1</f>
        <v>10</v>
      </c>
      <c r="B72" s="986" t="s">
        <v>84</v>
      </c>
      <c r="C72" s="664"/>
      <c r="D72" s="665"/>
      <c r="E72" s="665"/>
      <c r="F72" s="665"/>
      <c r="G72" s="665"/>
      <c r="H72" s="665"/>
      <c r="I72" s="665"/>
      <c r="J72" s="665"/>
      <c r="K72" s="665"/>
      <c r="L72" s="619"/>
      <c r="M72" s="616"/>
      <c r="N72" s="619"/>
      <c r="O72" s="665"/>
      <c r="P72" s="665"/>
      <c r="Q72" s="665"/>
      <c r="R72" s="665"/>
      <c r="S72" s="665"/>
      <c r="T72" s="665"/>
      <c r="U72" s="665"/>
      <c r="V72" s="665"/>
      <c r="W72" s="665"/>
      <c r="X72" s="774"/>
      <c r="Y72" s="616"/>
      <c r="Z72" s="665"/>
      <c r="AA72" s="665"/>
      <c r="AB72" s="665"/>
      <c r="AC72" s="665"/>
      <c r="AD72" s="665"/>
      <c r="AE72" s="665"/>
      <c r="AF72" s="665"/>
      <c r="AG72" s="665"/>
      <c r="AH72" s="665"/>
      <c r="AI72" s="665"/>
      <c r="AJ72" s="619"/>
      <c r="AK72" s="775"/>
      <c r="AL72" s="619"/>
      <c r="AM72" s="619"/>
      <c r="AN72" s="619"/>
      <c r="AO72" s="619"/>
      <c r="AP72" s="619"/>
      <c r="AQ72" s="619"/>
      <c r="AR72" s="619"/>
      <c r="AS72" s="619"/>
      <c r="AT72" s="619"/>
      <c r="AU72" s="619"/>
      <c r="AV72" s="619"/>
      <c r="AW72" s="775"/>
      <c r="AX72" s="619"/>
      <c r="AY72" s="619"/>
      <c r="AZ72" s="619"/>
      <c r="BA72" s="619"/>
      <c r="BB72" s="619"/>
      <c r="BC72" s="619"/>
      <c r="BD72" s="619"/>
      <c r="BE72" s="619"/>
      <c r="BF72" s="619"/>
      <c r="BG72" s="619"/>
      <c r="BH72" s="619"/>
      <c r="BI72" s="775"/>
      <c r="BJ72" s="619"/>
      <c r="BK72" s="619"/>
      <c r="BL72" s="619"/>
      <c r="BM72" s="619"/>
      <c r="BN72" s="619"/>
      <c r="BO72" s="619"/>
      <c r="BP72" s="619"/>
      <c r="BQ72" s="619"/>
      <c r="BR72" s="181"/>
      <c r="BS72" s="181"/>
      <c r="BT72" s="181"/>
      <c r="BU72" s="172"/>
      <c r="BV72" s="28"/>
      <c r="BW72" s="28"/>
      <c r="BX72" s="28"/>
      <c r="BY72" s="28"/>
      <c r="BZ72" s="28"/>
      <c r="CA72" s="28"/>
      <c r="CB72" s="28"/>
      <c r="CC72" s="28"/>
      <c r="CD72" s="239"/>
      <c r="CE72" s="28"/>
      <c r="CF72" s="28"/>
      <c r="CG72" s="28"/>
      <c r="CH72" s="28"/>
      <c r="CI72" s="28"/>
      <c r="CJ72" s="28"/>
      <c r="CK72" s="28"/>
      <c r="CL72" s="181"/>
      <c r="CM72" s="155"/>
      <c r="CN72" s="181"/>
      <c r="CO72" s="181"/>
      <c r="CP72" s="181"/>
      <c r="CQ72" s="257"/>
      <c r="CR72" s="181"/>
      <c r="CS72" s="181"/>
      <c r="CT72" s="181"/>
      <c r="CU72" s="181"/>
      <c r="CV72" s="181"/>
      <c r="CW72" s="181"/>
      <c r="CX72" s="181"/>
      <c r="CY72" s="181"/>
      <c r="CZ72" s="181"/>
      <c r="DA72" s="181"/>
      <c r="DB72" s="239"/>
    </row>
    <row r="73" spans="1:106" x14ac:dyDescent="0.25">
      <c r="A73" s="296"/>
      <c r="B73" s="968" t="str">
        <f>$B$10</f>
        <v>Residential [1]</v>
      </c>
      <c r="C73" s="994">
        <v>36524049</v>
      </c>
      <c r="D73" s="988">
        <v>22374072</v>
      </c>
      <c r="E73" s="988">
        <v>14153447</v>
      </c>
      <c r="F73" s="988">
        <v>6947996</v>
      </c>
      <c r="G73" s="988">
        <v>4527635</v>
      </c>
      <c r="H73" s="988">
        <v>3931647</v>
      </c>
      <c r="I73" s="988">
        <v>4442656</v>
      </c>
      <c r="J73" s="988">
        <v>7154128</v>
      </c>
      <c r="K73" s="988">
        <v>17362531</v>
      </c>
      <c r="L73" s="995">
        <v>32907479</v>
      </c>
      <c r="M73" s="234">
        <v>37014283</v>
      </c>
      <c r="N73" s="995">
        <v>37419482</v>
      </c>
      <c r="O73" s="988">
        <v>28326809</v>
      </c>
      <c r="P73" s="988">
        <v>23650726</v>
      </c>
      <c r="Q73" s="988">
        <v>17691643</v>
      </c>
      <c r="R73" s="988">
        <v>7135613</v>
      </c>
      <c r="S73" s="988">
        <v>4766398</v>
      </c>
      <c r="T73" s="988">
        <v>4041378</v>
      </c>
      <c r="U73" s="988">
        <v>4585303</v>
      </c>
      <c r="V73" s="988">
        <v>7098189</v>
      </c>
      <c r="W73" s="969">
        <v>15840027</v>
      </c>
      <c r="X73" s="970">
        <v>25246637</v>
      </c>
      <c r="Y73" s="596">
        <v>39051384</v>
      </c>
      <c r="Z73" s="969">
        <v>38064829</v>
      </c>
      <c r="AA73" s="969">
        <v>34198245</v>
      </c>
      <c r="AB73" s="969">
        <v>22040600</v>
      </c>
      <c r="AC73" s="969">
        <v>12319579</v>
      </c>
      <c r="AD73" s="969">
        <v>6473874</v>
      </c>
      <c r="AE73" s="969">
        <v>4444131</v>
      </c>
      <c r="AF73" s="969">
        <v>3988888</v>
      </c>
      <c r="AG73" s="969">
        <v>4208152</v>
      </c>
      <c r="AH73" s="969">
        <v>5432575</v>
      </c>
      <c r="AI73" s="969">
        <v>14627898</v>
      </c>
      <c r="AJ73" s="547">
        <v>27752777</v>
      </c>
      <c r="AK73" s="546">
        <v>36364259</v>
      </c>
      <c r="AL73" s="547">
        <v>41004931</v>
      </c>
      <c r="AM73" s="547">
        <v>32849257</v>
      </c>
      <c r="AN73" s="547">
        <v>20588021</v>
      </c>
      <c r="AO73" s="547">
        <v>12879444</v>
      </c>
      <c r="AP73" s="547">
        <v>5644700</v>
      </c>
      <c r="AQ73" s="547">
        <v>4206457</v>
      </c>
      <c r="AR73" s="547">
        <v>3690299</v>
      </c>
      <c r="AS73" s="547">
        <v>3860806</v>
      </c>
      <c r="AT73" s="547">
        <v>6880173</v>
      </c>
      <c r="AU73" s="547">
        <v>13106925</v>
      </c>
      <c r="AV73" s="547">
        <v>24428992</v>
      </c>
      <c r="AW73" s="546">
        <v>35534661</v>
      </c>
      <c r="AX73" s="547">
        <v>29679235</v>
      </c>
      <c r="AY73" s="547">
        <v>31547213</v>
      </c>
      <c r="AZ73" s="547">
        <v>18336671</v>
      </c>
      <c r="BA73" s="547">
        <v>10943050</v>
      </c>
      <c r="BB73" s="547">
        <v>6312018</v>
      </c>
      <c r="BC73" s="547">
        <v>4094427</v>
      </c>
      <c r="BD73" s="547">
        <v>4063918</v>
      </c>
      <c r="BE73" s="547">
        <v>4073422</v>
      </c>
      <c r="BF73" s="547">
        <v>6262598</v>
      </c>
      <c r="BG73" s="547">
        <v>15806791</v>
      </c>
      <c r="BH73" s="547">
        <v>25598480</v>
      </c>
      <c r="BI73" s="546">
        <v>33783574</v>
      </c>
      <c r="BJ73" s="547">
        <v>33401261</v>
      </c>
      <c r="BK73" s="547">
        <v>27611115</v>
      </c>
      <c r="BL73" s="547">
        <v>21668647</v>
      </c>
      <c r="BM73" s="547">
        <v>10962914</v>
      </c>
      <c r="BN73" s="547">
        <v>4946285</v>
      </c>
      <c r="BO73" s="547">
        <v>4135874</v>
      </c>
      <c r="BP73" s="547">
        <v>3669159</v>
      </c>
      <c r="BQ73" s="547">
        <v>4100784</v>
      </c>
      <c r="BR73" s="308">
        <v>6682074</v>
      </c>
      <c r="BS73" s="308"/>
      <c r="BT73" s="308"/>
      <c r="BU73" s="232">
        <f t="shared" ref="BU73:CJ77" si="80">O73-C73</f>
        <v>-8197240</v>
      </c>
      <c r="BV73" s="306">
        <f t="shared" si="80"/>
        <v>1276654</v>
      </c>
      <c r="BW73" s="306">
        <f t="shared" si="80"/>
        <v>3538196</v>
      </c>
      <c r="BX73" s="306">
        <f t="shared" si="80"/>
        <v>187617</v>
      </c>
      <c r="BY73" s="306">
        <f t="shared" si="80"/>
        <v>238763</v>
      </c>
      <c r="BZ73" s="306">
        <f t="shared" si="80"/>
        <v>109731</v>
      </c>
      <c r="CA73" s="306">
        <f t="shared" si="80"/>
        <v>142647</v>
      </c>
      <c r="CB73" s="306">
        <f t="shared" si="80"/>
        <v>-55939</v>
      </c>
      <c r="CC73" s="306">
        <f t="shared" si="80"/>
        <v>-1522504</v>
      </c>
      <c r="CD73" s="307">
        <f t="shared" si="80"/>
        <v>-7660842</v>
      </c>
      <c r="CE73" s="306">
        <f t="shared" si="80"/>
        <v>2037101</v>
      </c>
      <c r="CF73" s="306">
        <f t="shared" si="80"/>
        <v>645347</v>
      </c>
      <c r="CG73" s="306">
        <f t="shared" si="80"/>
        <v>5871436</v>
      </c>
      <c r="CH73" s="306">
        <f t="shared" si="80"/>
        <v>-1610126</v>
      </c>
      <c r="CI73" s="306">
        <f t="shared" si="80"/>
        <v>-5372064</v>
      </c>
      <c r="CJ73" s="306">
        <f t="shared" si="80"/>
        <v>-661739</v>
      </c>
      <c r="CK73" s="306">
        <f t="shared" ref="CK73:CZ77" si="81">AE73-S73</f>
        <v>-322267</v>
      </c>
      <c r="CL73" s="308">
        <f t="shared" si="81"/>
        <v>-52490</v>
      </c>
      <c r="CM73" s="229">
        <f t="shared" si="81"/>
        <v>-377151</v>
      </c>
      <c r="CN73" s="308">
        <f t="shared" si="81"/>
        <v>-1665614</v>
      </c>
      <c r="CO73" s="308">
        <f t="shared" si="81"/>
        <v>-1212129</v>
      </c>
      <c r="CP73" s="308">
        <f t="shared" si="81"/>
        <v>2506140</v>
      </c>
      <c r="CQ73" s="309">
        <f t="shared" si="81"/>
        <v>-2687125</v>
      </c>
      <c r="CR73" s="308">
        <f t="shared" si="81"/>
        <v>2940102</v>
      </c>
      <c r="CS73" s="308">
        <f t="shared" si="81"/>
        <v>-1348988</v>
      </c>
      <c r="CT73" s="308">
        <f t="shared" si="81"/>
        <v>-1452579</v>
      </c>
      <c r="CU73" s="308">
        <f t="shared" si="81"/>
        <v>559865</v>
      </c>
      <c r="CV73" s="308">
        <f t="shared" si="81"/>
        <v>-829174</v>
      </c>
      <c r="CW73" s="308">
        <f t="shared" si="81"/>
        <v>-237674</v>
      </c>
      <c r="CX73" s="308">
        <f t="shared" si="81"/>
        <v>-298589</v>
      </c>
      <c r="CY73" s="308">
        <f t="shared" si="81"/>
        <v>-347346</v>
      </c>
      <c r="CZ73" s="308">
        <f t="shared" si="81"/>
        <v>1447598</v>
      </c>
      <c r="DA73" s="308">
        <f t="shared" ref="CY73:DB77" si="82">AU73-AI73</f>
        <v>-1520973</v>
      </c>
      <c r="DB73" s="307">
        <f t="shared" si="82"/>
        <v>-3323785</v>
      </c>
    </row>
    <row r="74" spans="1:106" x14ac:dyDescent="0.25">
      <c r="A74" s="296"/>
      <c r="B74" s="968" t="str">
        <f>$B$11</f>
        <v>Low Income Residential [2]</v>
      </c>
      <c r="C74" s="994">
        <v>6168343</v>
      </c>
      <c r="D74" s="988">
        <v>3769877</v>
      </c>
      <c r="E74" s="988">
        <v>2677781</v>
      </c>
      <c r="F74" s="988">
        <v>1468111</v>
      </c>
      <c r="G74" s="988">
        <v>797430</v>
      </c>
      <c r="H74" s="988">
        <v>695783</v>
      </c>
      <c r="I74" s="988">
        <v>702726</v>
      </c>
      <c r="J74" s="988">
        <v>1094080</v>
      </c>
      <c r="K74" s="988">
        <v>2708410</v>
      </c>
      <c r="L74" s="995">
        <v>4917231</v>
      </c>
      <c r="M74" s="234">
        <v>5746214</v>
      </c>
      <c r="N74" s="995">
        <v>6011062</v>
      </c>
      <c r="O74" s="988">
        <v>4766409</v>
      </c>
      <c r="P74" s="988">
        <v>3657195</v>
      </c>
      <c r="Q74" s="988">
        <v>2900736</v>
      </c>
      <c r="R74" s="988">
        <v>1249446</v>
      </c>
      <c r="S74" s="988">
        <v>864129</v>
      </c>
      <c r="T74" s="988">
        <v>697913</v>
      </c>
      <c r="U74" s="988">
        <v>761083</v>
      </c>
      <c r="V74" s="988">
        <v>1211722</v>
      </c>
      <c r="W74" s="969">
        <v>2654338</v>
      </c>
      <c r="X74" s="970">
        <v>4320056</v>
      </c>
      <c r="Y74" s="596">
        <v>6654957</v>
      </c>
      <c r="Z74" s="969">
        <v>6668413</v>
      </c>
      <c r="AA74" s="969">
        <v>6190649</v>
      </c>
      <c r="AB74" s="969">
        <v>3818785</v>
      </c>
      <c r="AC74" s="969">
        <v>2416200</v>
      </c>
      <c r="AD74" s="969">
        <v>1335077</v>
      </c>
      <c r="AE74" s="969">
        <v>1059744</v>
      </c>
      <c r="AF74" s="969">
        <v>771494</v>
      </c>
      <c r="AG74" s="969">
        <v>781244</v>
      </c>
      <c r="AH74" s="969">
        <v>1004023</v>
      </c>
      <c r="AI74" s="969">
        <v>2656861</v>
      </c>
      <c r="AJ74" s="547">
        <v>5088258</v>
      </c>
      <c r="AK74" s="546">
        <v>6904552</v>
      </c>
      <c r="AL74" s="547">
        <v>8054129</v>
      </c>
      <c r="AM74" s="547">
        <v>6235227</v>
      </c>
      <c r="AN74" s="547">
        <v>4037034</v>
      </c>
      <c r="AO74" s="547">
        <v>2739133</v>
      </c>
      <c r="AP74" s="547">
        <v>1176546</v>
      </c>
      <c r="AQ74" s="547">
        <v>860033</v>
      </c>
      <c r="AR74" s="547">
        <v>816292</v>
      </c>
      <c r="AS74" s="547">
        <v>813785</v>
      </c>
      <c r="AT74" s="547">
        <v>1536306</v>
      </c>
      <c r="AU74" s="547">
        <v>2827154</v>
      </c>
      <c r="AV74" s="547">
        <v>5524335</v>
      </c>
      <c r="AW74" s="546">
        <v>7017168</v>
      </c>
      <c r="AX74" s="547">
        <v>6527044</v>
      </c>
      <c r="AY74" s="547">
        <v>6562632</v>
      </c>
      <c r="AZ74" s="547">
        <v>3635792</v>
      </c>
      <c r="BA74" s="547">
        <v>2238781</v>
      </c>
      <c r="BB74" s="547">
        <v>1312693</v>
      </c>
      <c r="BC74" s="547">
        <v>917952</v>
      </c>
      <c r="BD74" s="547">
        <v>828020</v>
      </c>
      <c r="BE74" s="547">
        <v>869532</v>
      </c>
      <c r="BF74" s="547">
        <v>1389484</v>
      </c>
      <c r="BG74" s="547">
        <v>3372135</v>
      </c>
      <c r="BH74" s="547">
        <v>5398743</v>
      </c>
      <c r="BI74" s="546">
        <v>7128977</v>
      </c>
      <c r="BJ74" s="547">
        <v>6991580</v>
      </c>
      <c r="BK74" s="547">
        <v>5816941</v>
      </c>
      <c r="BL74" s="547">
        <v>4315350</v>
      </c>
      <c r="BM74" s="547">
        <v>2283729</v>
      </c>
      <c r="BN74" s="547">
        <v>1008727</v>
      </c>
      <c r="BO74" s="547">
        <v>863730</v>
      </c>
      <c r="BP74" s="547">
        <v>766112</v>
      </c>
      <c r="BQ74" s="547">
        <v>862167</v>
      </c>
      <c r="BR74" s="308">
        <v>1378961</v>
      </c>
      <c r="BS74" s="308"/>
      <c r="BT74" s="308"/>
      <c r="BU74" s="232">
        <f t="shared" si="80"/>
        <v>-1401934</v>
      </c>
      <c r="BV74" s="306">
        <f t="shared" si="80"/>
        <v>-112682</v>
      </c>
      <c r="BW74" s="306">
        <f t="shared" si="80"/>
        <v>222955</v>
      </c>
      <c r="BX74" s="306">
        <f t="shared" si="80"/>
        <v>-218665</v>
      </c>
      <c r="BY74" s="306">
        <f t="shared" si="80"/>
        <v>66699</v>
      </c>
      <c r="BZ74" s="306">
        <f t="shared" si="80"/>
        <v>2130</v>
      </c>
      <c r="CA74" s="306">
        <f t="shared" si="80"/>
        <v>58357</v>
      </c>
      <c r="CB74" s="306">
        <f t="shared" si="80"/>
        <v>117642</v>
      </c>
      <c r="CC74" s="306">
        <f t="shared" si="80"/>
        <v>-54072</v>
      </c>
      <c r="CD74" s="307">
        <f t="shared" si="80"/>
        <v>-597175</v>
      </c>
      <c r="CE74" s="306">
        <f t="shared" si="80"/>
        <v>908743</v>
      </c>
      <c r="CF74" s="306">
        <f t="shared" si="80"/>
        <v>657351</v>
      </c>
      <c r="CG74" s="306">
        <f t="shared" si="80"/>
        <v>1424240</v>
      </c>
      <c r="CH74" s="306">
        <f t="shared" si="80"/>
        <v>161590</v>
      </c>
      <c r="CI74" s="306">
        <f t="shared" si="80"/>
        <v>-484536</v>
      </c>
      <c r="CJ74" s="306">
        <f t="shared" si="80"/>
        <v>85631</v>
      </c>
      <c r="CK74" s="306">
        <f t="shared" si="81"/>
        <v>195615</v>
      </c>
      <c r="CL74" s="308">
        <f t="shared" si="81"/>
        <v>73581</v>
      </c>
      <c r="CM74" s="229">
        <f t="shared" si="81"/>
        <v>20161</v>
      </c>
      <c r="CN74" s="308">
        <f t="shared" si="81"/>
        <v>-207699</v>
      </c>
      <c r="CO74" s="308">
        <f t="shared" si="81"/>
        <v>2523</v>
      </c>
      <c r="CP74" s="308">
        <f t="shared" si="81"/>
        <v>768202</v>
      </c>
      <c r="CQ74" s="309">
        <f t="shared" si="81"/>
        <v>249595</v>
      </c>
      <c r="CR74" s="308">
        <f t="shared" si="81"/>
        <v>1385716</v>
      </c>
      <c r="CS74" s="308">
        <f t="shared" si="81"/>
        <v>44578</v>
      </c>
      <c r="CT74" s="308">
        <f t="shared" si="81"/>
        <v>218249</v>
      </c>
      <c r="CU74" s="308">
        <f t="shared" si="81"/>
        <v>322933</v>
      </c>
      <c r="CV74" s="308">
        <f t="shared" si="81"/>
        <v>-158531</v>
      </c>
      <c r="CW74" s="308">
        <f t="shared" si="81"/>
        <v>-199711</v>
      </c>
      <c r="CX74" s="308">
        <f t="shared" si="81"/>
        <v>44798</v>
      </c>
      <c r="CY74" s="308">
        <f t="shared" si="82"/>
        <v>32541</v>
      </c>
      <c r="CZ74" s="308">
        <f t="shared" si="82"/>
        <v>532283</v>
      </c>
      <c r="DA74" s="308">
        <f t="shared" si="82"/>
        <v>170293</v>
      </c>
      <c r="DB74" s="307">
        <f t="shared" si="82"/>
        <v>436077</v>
      </c>
    </row>
    <row r="75" spans="1:106" x14ac:dyDescent="0.25">
      <c r="A75" s="296"/>
      <c r="B75" s="968" t="str">
        <f>$B$12</f>
        <v>Small C&amp;I [3]</v>
      </c>
      <c r="C75" s="994">
        <v>6152995</v>
      </c>
      <c r="D75" s="988">
        <v>3549585</v>
      </c>
      <c r="E75" s="988">
        <v>1900084</v>
      </c>
      <c r="F75" s="988">
        <v>830515</v>
      </c>
      <c r="G75" s="988">
        <v>530971</v>
      </c>
      <c r="H75" s="988">
        <v>482381</v>
      </c>
      <c r="I75" s="988">
        <v>540273</v>
      </c>
      <c r="J75" s="988">
        <v>853177</v>
      </c>
      <c r="K75" s="988">
        <v>2223506</v>
      </c>
      <c r="L75" s="995">
        <v>4984659</v>
      </c>
      <c r="M75" s="234">
        <v>5852587</v>
      </c>
      <c r="N75" s="995">
        <v>5947426</v>
      </c>
      <c r="O75" s="988">
        <v>4329549</v>
      </c>
      <c r="P75" s="988">
        <v>3232788</v>
      </c>
      <c r="Q75" s="988">
        <v>2110966</v>
      </c>
      <c r="R75" s="988">
        <v>695630</v>
      </c>
      <c r="S75" s="988">
        <v>451435</v>
      </c>
      <c r="T75" s="988">
        <v>420648</v>
      </c>
      <c r="U75" s="988">
        <v>472331</v>
      </c>
      <c r="V75" s="988">
        <v>734798</v>
      </c>
      <c r="W75" s="969">
        <v>2061373</v>
      </c>
      <c r="X75" s="970">
        <v>4088063</v>
      </c>
      <c r="Y75" s="596">
        <v>6107972</v>
      </c>
      <c r="Z75" s="969">
        <v>6866763</v>
      </c>
      <c r="AA75" s="969">
        <v>5986388</v>
      </c>
      <c r="AB75" s="969">
        <v>3256040</v>
      </c>
      <c r="AC75" s="969">
        <v>1708111</v>
      </c>
      <c r="AD75" s="969">
        <v>770911</v>
      </c>
      <c r="AE75" s="969">
        <v>529997</v>
      </c>
      <c r="AF75" s="969">
        <v>481534</v>
      </c>
      <c r="AG75" s="969">
        <v>510048</v>
      </c>
      <c r="AH75" s="969">
        <v>679768</v>
      </c>
      <c r="AI75" s="969">
        <v>1976772</v>
      </c>
      <c r="AJ75" s="547">
        <v>4475650</v>
      </c>
      <c r="AK75" s="546">
        <v>6290980</v>
      </c>
      <c r="AL75" s="547">
        <v>8079807</v>
      </c>
      <c r="AM75" s="547">
        <v>5801729</v>
      </c>
      <c r="AN75" s="547">
        <v>3557539</v>
      </c>
      <c r="AO75" s="547">
        <v>3488945</v>
      </c>
      <c r="AP75" s="547">
        <v>741126</v>
      </c>
      <c r="AQ75" s="547">
        <v>551529</v>
      </c>
      <c r="AR75" s="547">
        <v>540203</v>
      </c>
      <c r="AS75" s="547">
        <v>522963</v>
      </c>
      <c r="AT75" s="547">
        <v>930587</v>
      </c>
      <c r="AU75" s="547">
        <v>1858346</v>
      </c>
      <c r="AV75" s="547">
        <v>4412277</v>
      </c>
      <c r="AW75" s="546">
        <v>6273327</v>
      </c>
      <c r="AX75" s="547">
        <v>5740260</v>
      </c>
      <c r="AY75" s="547">
        <v>5606383</v>
      </c>
      <c r="AZ75" s="547">
        <v>2942924</v>
      </c>
      <c r="BA75" s="547">
        <v>1509156</v>
      </c>
      <c r="BB75" s="547">
        <v>883932</v>
      </c>
      <c r="BC75" s="547">
        <v>579809</v>
      </c>
      <c r="BD75" s="547">
        <v>542716</v>
      </c>
      <c r="BE75" s="547">
        <v>544475</v>
      </c>
      <c r="BF75" s="547">
        <v>896916</v>
      </c>
      <c r="BG75" s="547">
        <v>2654639</v>
      </c>
      <c r="BH75" s="547">
        <v>4439352</v>
      </c>
      <c r="BI75" s="546">
        <v>6481060</v>
      </c>
      <c r="BJ75" s="547">
        <v>18880717.32</v>
      </c>
      <c r="BK75" s="547">
        <v>15140522.893999999</v>
      </c>
      <c r="BL75" s="547">
        <v>11907457.460000001</v>
      </c>
      <c r="BM75" s="547">
        <v>6579262.7039999999</v>
      </c>
      <c r="BN75" s="547">
        <v>2947874.3330000001</v>
      </c>
      <c r="BO75" s="547">
        <v>539266.848</v>
      </c>
      <c r="BP75" s="547">
        <v>542784.60900000005</v>
      </c>
      <c r="BQ75" s="547">
        <v>610917.34600000002</v>
      </c>
      <c r="BR75" s="308">
        <v>957657</v>
      </c>
      <c r="BS75" s="308"/>
      <c r="BT75" s="308"/>
      <c r="BU75" s="232">
        <f t="shared" si="80"/>
        <v>-1823446</v>
      </c>
      <c r="BV75" s="306">
        <f t="shared" si="80"/>
        <v>-316797</v>
      </c>
      <c r="BW75" s="306">
        <f t="shared" si="80"/>
        <v>210882</v>
      </c>
      <c r="BX75" s="306">
        <f t="shared" si="80"/>
        <v>-134885</v>
      </c>
      <c r="BY75" s="306">
        <f t="shared" si="80"/>
        <v>-79536</v>
      </c>
      <c r="BZ75" s="306">
        <f t="shared" si="80"/>
        <v>-61733</v>
      </c>
      <c r="CA75" s="306">
        <f t="shared" si="80"/>
        <v>-67942</v>
      </c>
      <c r="CB75" s="306">
        <f t="shared" si="80"/>
        <v>-118379</v>
      </c>
      <c r="CC75" s="306">
        <f t="shared" si="80"/>
        <v>-162133</v>
      </c>
      <c r="CD75" s="307">
        <f t="shared" si="80"/>
        <v>-896596</v>
      </c>
      <c r="CE75" s="306">
        <f t="shared" si="80"/>
        <v>255385</v>
      </c>
      <c r="CF75" s="306">
        <f t="shared" si="80"/>
        <v>919337</v>
      </c>
      <c r="CG75" s="306">
        <f t="shared" si="80"/>
        <v>1656839</v>
      </c>
      <c r="CH75" s="306">
        <f t="shared" si="80"/>
        <v>23252</v>
      </c>
      <c r="CI75" s="306">
        <f t="shared" si="80"/>
        <v>-402855</v>
      </c>
      <c r="CJ75" s="306">
        <f t="shared" si="80"/>
        <v>75281</v>
      </c>
      <c r="CK75" s="306">
        <f t="shared" si="81"/>
        <v>78562</v>
      </c>
      <c r="CL75" s="308">
        <f t="shared" si="81"/>
        <v>60886</v>
      </c>
      <c r="CM75" s="229">
        <f t="shared" si="81"/>
        <v>37717</v>
      </c>
      <c r="CN75" s="308">
        <f t="shared" si="81"/>
        <v>-55030</v>
      </c>
      <c r="CO75" s="308">
        <f t="shared" si="81"/>
        <v>-84601</v>
      </c>
      <c r="CP75" s="308">
        <f t="shared" si="81"/>
        <v>387587</v>
      </c>
      <c r="CQ75" s="309">
        <f t="shared" si="81"/>
        <v>183008</v>
      </c>
      <c r="CR75" s="308">
        <f t="shared" si="81"/>
        <v>1213044</v>
      </c>
      <c r="CS75" s="308">
        <f t="shared" si="81"/>
        <v>-184659</v>
      </c>
      <c r="CT75" s="308">
        <f t="shared" si="81"/>
        <v>301499</v>
      </c>
      <c r="CU75" s="308">
        <f t="shared" si="81"/>
        <v>1780834</v>
      </c>
      <c r="CV75" s="308">
        <f t="shared" si="81"/>
        <v>-29785</v>
      </c>
      <c r="CW75" s="308">
        <f t="shared" si="81"/>
        <v>21532</v>
      </c>
      <c r="CX75" s="308">
        <f t="shared" si="81"/>
        <v>58669</v>
      </c>
      <c r="CY75" s="308">
        <f t="shared" si="82"/>
        <v>12915</v>
      </c>
      <c r="CZ75" s="308">
        <f t="shared" si="82"/>
        <v>250819</v>
      </c>
      <c r="DA75" s="308">
        <f t="shared" si="82"/>
        <v>-118426</v>
      </c>
      <c r="DB75" s="307">
        <f t="shared" si="82"/>
        <v>-63373</v>
      </c>
    </row>
    <row r="76" spans="1:106" x14ac:dyDescent="0.25">
      <c r="A76" s="296"/>
      <c r="B76" s="968" t="str">
        <f>$B$13</f>
        <v>Medium C&amp;I [4]</v>
      </c>
      <c r="C76" s="994">
        <v>13447683</v>
      </c>
      <c r="D76" s="988">
        <v>8467368</v>
      </c>
      <c r="E76" s="988">
        <v>5461645</v>
      </c>
      <c r="F76" s="988">
        <v>3070202</v>
      </c>
      <c r="G76" s="988">
        <v>2109949</v>
      </c>
      <c r="H76" s="988">
        <v>1977767</v>
      </c>
      <c r="I76" s="988">
        <v>2187047</v>
      </c>
      <c r="J76" s="988">
        <v>3038722</v>
      </c>
      <c r="K76" s="988">
        <v>6182177</v>
      </c>
      <c r="L76" s="995">
        <v>11311208</v>
      </c>
      <c r="M76" s="234">
        <v>13064773</v>
      </c>
      <c r="N76" s="995">
        <v>13192852</v>
      </c>
      <c r="O76" s="988">
        <v>10210198</v>
      </c>
      <c r="P76" s="988">
        <v>7511197</v>
      </c>
      <c r="Q76" s="988">
        <v>5421306</v>
      </c>
      <c r="R76" s="988">
        <v>2381082</v>
      </c>
      <c r="S76" s="988">
        <v>1807153</v>
      </c>
      <c r="T76" s="988">
        <v>1758344</v>
      </c>
      <c r="U76" s="988">
        <v>1912625</v>
      </c>
      <c r="V76" s="988">
        <v>2763749</v>
      </c>
      <c r="W76" s="969">
        <v>5705694</v>
      </c>
      <c r="X76" s="970">
        <v>9109866</v>
      </c>
      <c r="Y76" s="596">
        <v>13567363</v>
      </c>
      <c r="Z76" s="969">
        <v>13666843</v>
      </c>
      <c r="AA76" s="969">
        <v>12590181</v>
      </c>
      <c r="AB76" s="969">
        <v>8066495</v>
      </c>
      <c r="AC76" s="969">
        <v>4856052</v>
      </c>
      <c r="AD76" s="969">
        <v>2655202</v>
      </c>
      <c r="AE76" s="969">
        <v>2110688</v>
      </c>
      <c r="AF76" s="969">
        <v>1912882</v>
      </c>
      <c r="AG76" s="969">
        <v>1984162</v>
      </c>
      <c r="AH76" s="969">
        <v>2537793</v>
      </c>
      <c r="AI76" s="969">
        <v>5357175</v>
      </c>
      <c r="AJ76" s="547">
        <v>9856866</v>
      </c>
      <c r="AK76" s="546">
        <v>12697847</v>
      </c>
      <c r="AL76" s="547">
        <v>15253393</v>
      </c>
      <c r="AM76" s="547">
        <v>12026479</v>
      </c>
      <c r="AN76" s="547">
        <v>12570957</v>
      </c>
      <c r="AO76" s="547">
        <v>8556788</v>
      </c>
      <c r="AP76" s="547">
        <v>2623985</v>
      </c>
      <c r="AQ76" s="547">
        <v>2054164</v>
      </c>
      <c r="AR76" s="547">
        <v>1813052</v>
      </c>
      <c r="AS76" s="547">
        <v>1913696</v>
      </c>
      <c r="AT76" s="547">
        <v>3100721</v>
      </c>
      <c r="AU76" s="547">
        <v>5306353</v>
      </c>
      <c r="AV76" s="547">
        <v>9495001</v>
      </c>
      <c r="AW76" s="546">
        <v>12166308</v>
      </c>
      <c r="AX76" s="547">
        <v>11255624</v>
      </c>
      <c r="AY76" s="547">
        <v>11095762</v>
      </c>
      <c r="AZ76" s="547">
        <v>6831936</v>
      </c>
      <c r="BA76" s="547">
        <v>4197121</v>
      </c>
      <c r="BB76" s="547">
        <v>3031682</v>
      </c>
      <c r="BC76" s="547">
        <v>2201573</v>
      </c>
      <c r="BD76" s="547">
        <v>2125016</v>
      </c>
      <c r="BE76" s="547">
        <v>2040337</v>
      </c>
      <c r="BF76" s="547">
        <v>3095148</v>
      </c>
      <c r="BG76" s="547">
        <v>6054725</v>
      </c>
      <c r="BH76" s="547">
        <v>9440182</v>
      </c>
      <c r="BI76" s="546">
        <v>12244315.65</v>
      </c>
      <c r="BJ76" s="547">
        <v>10262085.283</v>
      </c>
      <c r="BK76" s="547">
        <v>8770411.8530000001</v>
      </c>
      <c r="BL76" s="547">
        <v>4524198.9570000004</v>
      </c>
      <c r="BM76" s="547">
        <v>4652632.2640000004</v>
      </c>
      <c r="BN76" s="547">
        <v>2499508.426</v>
      </c>
      <c r="BO76" s="547">
        <v>2059811.108</v>
      </c>
      <c r="BP76" s="547">
        <v>1869284.7490000001</v>
      </c>
      <c r="BQ76" s="547">
        <v>2093636.4</v>
      </c>
      <c r="BR76" s="308">
        <v>3162513.8689999999</v>
      </c>
      <c r="BS76" s="308"/>
      <c r="BT76" s="308"/>
      <c r="BU76" s="232">
        <f t="shared" si="80"/>
        <v>-3237485</v>
      </c>
      <c r="BV76" s="306">
        <f t="shared" si="80"/>
        <v>-956171</v>
      </c>
      <c r="BW76" s="306">
        <f t="shared" si="80"/>
        <v>-40339</v>
      </c>
      <c r="BX76" s="306">
        <f t="shared" si="80"/>
        <v>-689120</v>
      </c>
      <c r="BY76" s="306">
        <f t="shared" si="80"/>
        <v>-302796</v>
      </c>
      <c r="BZ76" s="306">
        <f t="shared" si="80"/>
        <v>-219423</v>
      </c>
      <c r="CA76" s="306">
        <f t="shared" si="80"/>
        <v>-274422</v>
      </c>
      <c r="CB76" s="306">
        <f t="shared" si="80"/>
        <v>-274973</v>
      </c>
      <c r="CC76" s="306">
        <f t="shared" si="80"/>
        <v>-476483</v>
      </c>
      <c r="CD76" s="307">
        <f t="shared" si="80"/>
        <v>-2201342</v>
      </c>
      <c r="CE76" s="306">
        <f t="shared" si="80"/>
        <v>502590</v>
      </c>
      <c r="CF76" s="306">
        <f t="shared" si="80"/>
        <v>473991</v>
      </c>
      <c r="CG76" s="306">
        <f t="shared" si="80"/>
        <v>2379983</v>
      </c>
      <c r="CH76" s="306">
        <f t="shared" si="80"/>
        <v>555298</v>
      </c>
      <c r="CI76" s="306">
        <f t="shared" si="80"/>
        <v>-565254</v>
      </c>
      <c r="CJ76" s="306">
        <f t="shared" si="80"/>
        <v>274120</v>
      </c>
      <c r="CK76" s="306">
        <f t="shared" si="81"/>
        <v>303535</v>
      </c>
      <c r="CL76" s="308">
        <f t="shared" si="81"/>
        <v>154538</v>
      </c>
      <c r="CM76" s="229">
        <f t="shared" si="81"/>
        <v>71537</v>
      </c>
      <c r="CN76" s="308">
        <f t="shared" si="81"/>
        <v>-225956</v>
      </c>
      <c r="CO76" s="308">
        <f t="shared" si="81"/>
        <v>-348519</v>
      </c>
      <c r="CP76" s="308">
        <f t="shared" si="81"/>
        <v>747000</v>
      </c>
      <c r="CQ76" s="309">
        <f t="shared" si="81"/>
        <v>-869516</v>
      </c>
      <c r="CR76" s="308">
        <f t="shared" si="81"/>
        <v>1586550</v>
      </c>
      <c r="CS76" s="308">
        <f t="shared" si="81"/>
        <v>-563702</v>
      </c>
      <c r="CT76" s="308">
        <f t="shared" si="81"/>
        <v>4504462</v>
      </c>
      <c r="CU76" s="308">
        <f t="shared" si="81"/>
        <v>3700736</v>
      </c>
      <c r="CV76" s="308">
        <f t="shared" si="81"/>
        <v>-31217</v>
      </c>
      <c r="CW76" s="308">
        <f t="shared" si="81"/>
        <v>-56524</v>
      </c>
      <c r="CX76" s="308">
        <f t="shared" si="81"/>
        <v>-99830</v>
      </c>
      <c r="CY76" s="308">
        <f t="shared" si="82"/>
        <v>-70466</v>
      </c>
      <c r="CZ76" s="308">
        <f t="shared" si="82"/>
        <v>562928</v>
      </c>
      <c r="DA76" s="308">
        <f t="shared" si="82"/>
        <v>-50822</v>
      </c>
      <c r="DB76" s="307">
        <f t="shared" si="82"/>
        <v>-361865</v>
      </c>
    </row>
    <row r="77" spans="1:106" x14ac:dyDescent="0.25">
      <c r="A77" s="296"/>
      <c r="B77" s="968" t="str">
        <f>$B$14</f>
        <v>Large C&amp;I [5]</v>
      </c>
      <c r="C77" s="1029">
        <v>20096823</v>
      </c>
      <c r="D77" s="993">
        <v>17165087</v>
      </c>
      <c r="E77" s="993">
        <v>14009286</v>
      </c>
      <c r="F77" s="993">
        <v>9831576</v>
      </c>
      <c r="G77" s="993">
        <v>8561196</v>
      </c>
      <c r="H77" s="993">
        <v>18938213</v>
      </c>
      <c r="I77" s="993">
        <v>8395329</v>
      </c>
      <c r="J77" s="993">
        <v>8756996</v>
      </c>
      <c r="K77" s="993">
        <v>15925865</v>
      </c>
      <c r="L77" s="1030">
        <v>20681772</v>
      </c>
      <c r="M77" s="992">
        <v>21215243</v>
      </c>
      <c r="N77" s="1030">
        <v>20201735</v>
      </c>
      <c r="O77" s="993">
        <v>17206424</v>
      </c>
      <c r="P77" s="993">
        <v>15510043</v>
      </c>
      <c r="Q77" s="993">
        <v>12286498</v>
      </c>
      <c r="R77" s="993">
        <v>8672467.8000000007</v>
      </c>
      <c r="S77" s="993">
        <v>12126306</v>
      </c>
      <c r="T77" s="993">
        <v>18860024</v>
      </c>
      <c r="U77" s="993">
        <v>16766238</v>
      </c>
      <c r="V77" s="993">
        <v>11575400</v>
      </c>
      <c r="W77" s="975">
        <v>17758161</v>
      </c>
      <c r="X77" s="976">
        <v>18149207</v>
      </c>
      <c r="Y77" s="974">
        <v>19541208</v>
      </c>
      <c r="Z77" s="975">
        <v>20027442</v>
      </c>
      <c r="AA77" s="975">
        <v>18476603</v>
      </c>
      <c r="AB77" s="975">
        <v>16202648</v>
      </c>
      <c r="AC77" s="975">
        <v>12721718</v>
      </c>
      <c r="AD77" s="975">
        <v>9194158</v>
      </c>
      <c r="AE77" s="975">
        <v>13670956</v>
      </c>
      <c r="AF77" s="975">
        <v>9935904</v>
      </c>
      <c r="AG77" s="975">
        <v>16926552</v>
      </c>
      <c r="AH77" s="975">
        <v>10029361</v>
      </c>
      <c r="AI77" s="975">
        <v>14322326</v>
      </c>
      <c r="AJ77" s="549">
        <v>16831686</v>
      </c>
      <c r="AK77" s="548">
        <v>19284867</v>
      </c>
      <c r="AL77" s="549">
        <v>20115815.600000001</v>
      </c>
      <c r="AM77" s="549">
        <v>19625768.100000001</v>
      </c>
      <c r="AN77" s="549">
        <v>9225516</v>
      </c>
      <c r="AO77" s="549">
        <v>7283749</v>
      </c>
      <c r="AP77" s="549">
        <v>9685270</v>
      </c>
      <c r="AQ77" s="549">
        <v>7017763</v>
      </c>
      <c r="AR77" s="549">
        <v>6547342</v>
      </c>
      <c r="AS77" s="549">
        <v>7184046</v>
      </c>
      <c r="AT77" s="549">
        <v>7746981</v>
      </c>
      <c r="AU77" s="549">
        <v>10167566</v>
      </c>
      <c r="AV77" s="549">
        <v>13708075</v>
      </c>
      <c r="AW77" s="548">
        <v>16555957</v>
      </c>
      <c r="AX77" s="549">
        <v>16372024</v>
      </c>
      <c r="AY77" s="549">
        <v>15775908</v>
      </c>
      <c r="AZ77" s="549">
        <v>12848936</v>
      </c>
      <c r="BA77" s="549">
        <v>9974395</v>
      </c>
      <c r="BB77" s="549">
        <v>8151384</v>
      </c>
      <c r="BC77" s="549">
        <v>6486789</v>
      </c>
      <c r="BD77" s="549">
        <v>6883068</v>
      </c>
      <c r="BE77" s="549">
        <v>6313095</v>
      </c>
      <c r="BF77" s="549">
        <v>7527390</v>
      </c>
      <c r="BG77" s="549">
        <v>10114459</v>
      </c>
      <c r="BH77" s="549">
        <v>13978443</v>
      </c>
      <c r="BI77" s="548">
        <v>18172291.287999999</v>
      </c>
      <c r="BJ77" s="549">
        <v>0</v>
      </c>
      <c r="BK77" s="549">
        <v>7287079.6880000001</v>
      </c>
      <c r="BL77" s="549">
        <v>6527504.4740000004</v>
      </c>
      <c r="BM77" s="549">
        <v>5638247.7630000003</v>
      </c>
      <c r="BN77" s="549">
        <v>4780393.7419999996</v>
      </c>
      <c r="BO77" s="549">
        <v>6454699.9790000003</v>
      </c>
      <c r="BP77" s="549">
        <v>6667229.1279999996</v>
      </c>
      <c r="BQ77" s="549">
        <v>6475592.9369999999</v>
      </c>
      <c r="BR77" s="316">
        <v>7049543.2819999997</v>
      </c>
      <c r="BS77" s="316"/>
      <c r="BT77" s="316"/>
      <c r="BU77" s="313">
        <f t="shared" si="80"/>
        <v>-2890399</v>
      </c>
      <c r="BV77" s="314">
        <f t="shared" si="80"/>
        <v>-1655044</v>
      </c>
      <c r="BW77" s="314">
        <f t="shared" si="80"/>
        <v>-1722788</v>
      </c>
      <c r="BX77" s="314">
        <f t="shared" si="80"/>
        <v>-1159108.1999999993</v>
      </c>
      <c r="BY77" s="314">
        <f t="shared" si="80"/>
        <v>3565110</v>
      </c>
      <c r="BZ77" s="314">
        <f t="shared" si="80"/>
        <v>-78189</v>
      </c>
      <c r="CA77" s="314">
        <f t="shared" si="80"/>
        <v>8370909</v>
      </c>
      <c r="CB77" s="314">
        <f t="shared" si="80"/>
        <v>2818404</v>
      </c>
      <c r="CC77" s="314">
        <f t="shared" si="80"/>
        <v>1832296</v>
      </c>
      <c r="CD77" s="315">
        <f t="shared" si="80"/>
        <v>-2532565</v>
      </c>
      <c r="CE77" s="314">
        <f t="shared" si="80"/>
        <v>-1674035</v>
      </c>
      <c r="CF77" s="314">
        <f t="shared" si="80"/>
        <v>-174293</v>
      </c>
      <c r="CG77" s="314">
        <f t="shared" si="80"/>
        <v>1270179</v>
      </c>
      <c r="CH77" s="314">
        <f t="shared" si="80"/>
        <v>692605</v>
      </c>
      <c r="CI77" s="314">
        <f t="shared" si="80"/>
        <v>435220</v>
      </c>
      <c r="CJ77" s="314">
        <f t="shared" si="80"/>
        <v>521690.19999999925</v>
      </c>
      <c r="CK77" s="314">
        <f t="shared" si="81"/>
        <v>1544650</v>
      </c>
      <c r="CL77" s="316">
        <f t="shared" si="81"/>
        <v>-8924120</v>
      </c>
      <c r="CM77" s="312">
        <f t="shared" si="81"/>
        <v>160314</v>
      </c>
      <c r="CN77" s="316">
        <f t="shared" si="81"/>
        <v>-1546039</v>
      </c>
      <c r="CO77" s="316">
        <f t="shared" si="81"/>
        <v>-3435835</v>
      </c>
      <c r="CP77" s="316">
        <f t="shared" si="81"/>
        <v>-1317521</v>
      </c>
      <c r="CQ77" s="317">
        <f t="shared" si="81"/>
        <v>-256341</v>
      </c>
      <c r="CR77" s="316">
        <f t="shared" si="81"/>
        <v>88373.60000000149</v>
      </c>
      <c r="CS77" s="316">
        <f t="shared" si="81"/>
        <v>1149165.1000000015</v>
      </c>
      <c r="CT77" s="316">
        <f t="shared" si="81"/>
        <v>-6977132</v>
      </c>
      <c r="CU77" s="316">
        <f t="shared" si="81"/>
        <v>-5437969</v>
      </c>
      <c r="CV77" s="316">
        <f t="shared" si="81"/>
        <v>491112</v>
      </c>
      <c r="CW77" s="316">
        <f t="shared" si="81"/>
        <v>-6653193</v>
      </c>
      <c r="CX77" s="316">
        <f t="shared" si="81"/>
        <v>-3388562</v>
      </c>
      <c r="CY77" s="316">
        <f t="shared" si="82"/>
        <v>-9742506</v>
      </c>
      <c r="CZ77" s="316">
        <f t="shared" si="82"/>
        <v>-2282380</v>
      </c>
      <c r="DA77" s="316">
        <f t="shared" si="82"/>
        <v>-4154760</v>
      </c>
      <c r="DB77" s="315">
        <f t="shared" si="82"/>
        <v>-3123611</v>
      </c>
    </row>
    <row r="78" spans="1:106" x14ac:dyDescent="0.25">
      <c r="A78" s="296"/>
      <c r="B78" s="968" t="str">
        <f>$B$15</f>
        <v>Total</v>
      </c>
      <c r="C78" s="994">
        <f>SUM(C73:C77)</f>
        <v>82389893</v>
      </c>
      <c r="D78" s="988">
        <f>SUM(D73:D77)</f>
        <v>55325989</v>
      </c>
      <c r="E78" s="988">
        <f t="shared" ref="E78:CC78" si="83">SUM(E73:E77)</f>
        <v>38202243</v>
      </c>
      <c r="F78" s="988">
        <f t="shared" si="83"/>
        <v>22148400</v>
      </c>
      <c r="G78" s="988">
        <f t="shared" si="83"/>
        <v>16527181</v>
      </c>
      <c r="H78" s="988">
        <f t="shared" si="83"/>
        <v>26025791</v>
      </c>
      <c r="I78" s="988">
        <f t="shared" si="83"/>
        <v>16268031</v>
      </c>
      <c r="J78" s="988">
        <f t="shared" si="83"/>
        <v>20897103</v>
      </c>
      <c r="K78" s="988">
        <f t="shared" si="83"/>
        <v>44402489</v>
      </c>
      <c r="L78" s="995">
        <f t="shared" si="83"/>
        <v>74802349</v>
      </c>
      <c r="M78" s="234">
        <f t="shared" si="83"/>
        <v>82893100</v>
      </c>
      <c r="N78" s="995">
        <f t="shared" si="83"/>
        <v>82772557</v>
      </c>
      <c r="O78" s="988">
        <f t="shared" si="83"/>
        <v>64839389</v>
      </c>
      <c r="P78" s="988">
        <f t="shared" si="83"/>
        <v>53561949</v>
      </c>
      <c r="Q78" s="988">
        <f t="shared" si="83"/>
        <v>40411149</v>
      </c>
      <c r="R78" s="988">
        <f t="shared" si="83"/>
        <v>20134238.800000001</v>
      </c>
      <c r="S78" s="988">
        <f t="shared" si="83"/>
        <v>20015421</v>
      </c>
      <c r="T78" s="988">
        <f t="shared" si="83"/>
        <v>25778307</v>
      </c>
      <c r="U78" s="988">
        <f t="shared" si="83"/>
        <v>24497580</v>
      </c>
      <c r="V78" s="988">
        <f t="shared" si="83"/>
        <v>23383858</v>
      </c>
      <c r="W78" s="988">
        <f t="shared" si="83"/>
        <v>44019593</v>
      </c>
      <c r="X78" s="996">
        <f t="shared" si="83"/>
        <v>60913829</v>
      </c>
      <c r="Y78" s="596">
        <f t="shared" si="83"/>
        <v>84922884</v>
      </c>
      <c r="Z78" s="969">
        <f t="shared" si="83"/>
        <v>85294290</v>
      </c>
      <c r="AA78" s="988">
        <f t="shared" si="83"/>
        <v>77442066</v>
      </c>
      <c r="AB78" s="988">
        <f t="shared" si="83"/>
        <v>53384568</v>
      </c>
      <c r="AC78" s="988">
        <f t="shared" si="83"/>
        <v>34021660</v>
      </c>
      <c r="AD78" s="988">
        <f t="shared" si="83"/>
        <v>20429222</v>
      </c>
      <c r="AE78" s="988">
        <f t="shared" si="83"/>
        <v>21815516</v>
      </c>
      <c r="AF78" s="988">
        <f t="shared" si="83"/>
        <v>17090702</v>
      </c>
      <c r="AG78" s="988">
        <v>24410158</v>
      </c>
      <c r="AH78" s="988">
        <f t="shared" ref="AH78" si="84">SUM(AH73:AH77)</f>
        <v>19683520</v>
      </c>
      <c r="AI78" s="988">
        <f>SUM(AI73:AI77)</f>
        <v>38941032</v>
      </c>
      <c r="AJ78" s="995">
        <v>64005237</v>
      </c>
      <c r="AK78" s="997">
        <f>SUM(AK73:AK77)</f>
        <v>81542505</v>
      </c>
      <c r="AL78" s="995">
        <f>SUM(AL73:AL77)</f>
        <v>92508075.599999994</v>
      </c>
      <c r="AM78" s="995">
        <f>SUM(AM73:AM77)</f>
        <v>76538460.099999994</v>
      </c>
      <c r="AN78" s="995">
        <f>SUM(AN73:AN77)</f>
        <v>49979067</v>
      </c>
      <c r="AO78" s="995">
        <v>34948059</v>
      </c>
      <c r="AP78" s="547">
        <v>19871627</v>
      </c>
      <c r="AQ78" s="547">
        <v>14689946</v>
      </c>
      <c r="AR78" s="547">
        <v>13407188</v>
      </c>
      <c r="AS78" s="547">
        <v>14295296</v>
      </c>
      <c r="AT78" s="547">
        <v>20194768</v>
      </c>
      <c r="AU78" s="547">
        <v>33266344</v>
      </c>
      <c r="AV78" s="547">
        <v>57568680</v>
      </c>
      <c r="AW78" s="546">
        <v>77547421</v>
      </c>
      <c r="AX78" s="547">
        <v>69574187</v>
      </c>
      <c r="AY78" s="547">
        <v>70587898</v>
      </c>
      <c r="AZ78" s="547">
        <v>44596259</v>
      </c>
      <c r="BA78" s="547">
        <v>28862503</v>
      </c>
      <c r="BB78" s="547">
        <v>19691709</v>
      </c>
      <c r="BC78" s="547">
        <v>14280550</v>
      </c>
      <c r="BD78" s="547">
        <v>14442738</v>
      </c>
      <c r="BE78" s="547">
        <v>13840861</v>
      </c>
      <c r="BF78" s="547">
        <v>19171536</v>
      </c>
      <c r="BG78" s="547">
        <v>38002749</v>
      </c>
      <c r="BH78" s="547">
        <v>58855200</v>
      </c>
      <c r="BI78" s="546">
        <v>77810217.937999994</v>
      </c>
      <c r="BJ78" s="547">
        <v>69535643.603</v>
      </c>
      <c r="BK78" s="547">
        <v>64626070.435000002</v>
      </c>
      <c r="BL78" s="547">
        <v>48943157.891000003</v>
      </c>
      <c r="BM78" s="547">
        <v>30116785.730999999</v>
      </c>
      <c r="BN78" s="547">
        <f>SUM(BN73:BN77)</f>
        <v>16182788.500999998</v>
      </c>
      <c r="BO78" s="547">
        <v>14053381.935000001</v>
      </c>
      <c r="BP78" s="547">
        <v>13514569.486</v>
      </c>
      <c r="BQ78" s="547">
        <v>14143097.682999998</v>
      </c>
      <c r="BR78" s="308">
        <v>19230749.151000001</v>
      </c>
      <c r="BS78" s="308"/>
      <c r="BT78" s="308"/>
      <c r="BU78" s="232">
        <f t="shared" si="83"/>
        <v>-17550504</v>
      </c>
      <c r="BV78" s="306">
        <f t="shared" si="83"/>
        <v>-1764040</v>
      </c>
      <c r="BW78" s="306">
        <f t="shared" si="83"/>
        <v>2208906</v>
      </c>
      <c r="BX78" s="306">
        <f t="shared" si="83"/>
        <v>-2014161.1999999993</v>
      </c>
      <c r="BY78" s="306">
        <f t="shared" si="83"/>
        <v>3488240</v>
      </c>
      <c r="BZ78" s="306">
        <f t="shared" si="83"/>
        <v>-247484</v>
      </c>
      <c r="CA78" s="306">
        <f t="shared" si="83"/>
        <v>8229549</v>
      </c>
      <c r="CB78" s="306">
        <f t="shared" si="83"/>
        <v>2486755</v>
      </c>
      <c r="CC78" s="306">
        <f t="shared" si="83"/>
        <v>-382896</v>
      </c>
      <c r="CD78" s="307">
        <f t="shared" ref="CD78:DB78" si="85">SUM(CD73:CD77)</f>
        <v>-13888520</v>
      </c>
      <c r="CE78" s="306">
        <f t="shared" si="85"/>
        <v>2029784</v>
      </c>
      <c r="CF78" s="306">
        <f t="shared" si="85"/>
        <v>2521733</v>
      </c>
      <c r="CG78" s="306">
        <f t="shared" si="85"/>
        <v>12602677</v>
      </c>
      <c r="CH78" s="306">
        <f t="shared" si="85"/>
        <v>-177381</v>
      </c>
      <c r="CI78" s="306">
        <f t="shared" si="85"/>
        <v>-6389489</v>
      </c>
      <c r="CJ78" s="306">
        <f t="shared" si="85"/>
        <v>294983.19999999925</v>
      </c>
      <c r="CK78" s="306">
        <f t="shared" si="85"/>
        <v>1800095</v>
      </c>
      <c r="CL78" s="308">
        <f t="shared" si="85"/>
        <v>-8687605</v>
      </c>
      <c r="CM78" s="229">
        <f t="shared" si="85"/>
        <v>-87422</v>
      </c>
      <c r="CN78" s="308">
        <f t="shared" si="85"/>
        <v>-3700338</v>
      </c>
      <c r="CO78" s="308">
        <f t="shared" si="85"/>
        <v>-5078561</v>
      </c>
      <c r="CP78" s="308">
        <f t="shared" si="85"/>
        <v>3091408</v>
      </c>
      <c r="CQ78" s="309">
        <f t="shared" si="85"/>
        <v>-3380379</v>
      </c>
      <c r="CR78" s="308">
        <f t="shared" si="85"/>
        <v>7213785.6000000015</v>
      </c>
      <c r="CS78" s="308">
        <f t="shared" si="85"/>
        <v>-903605.89999999851</v>
      </c>
      <c r="CT78" s="308">
        <f t="shared" si="85"/>
        <v>-3405501</v>
      </c>
      <c r="CU78" s="308">
        <f t="shared" si="85"/>
        <v>926399</v>
      </c>
      <c r="CV78" s="308">
        <f t="shared" si="85"/>
        <v>-557595</v>
      </c>
      <c r="CW78" s="308">
        <f t="shared" si="85"/>
        <v>-7125570</v>
      </c>
      <c r="CX78" s="308">
        <f t="shared" si="85"/>
        <v>-3683514</v>
      </c>
      <c r="CY78" s="308">
        <f t="shared" si="85"/>
        <v>-10114862</v>
      </c>
      <c r="CZ78" s="308">
        <f t="shared" si="85"/>
        <v>511248</v>
      </c>
      <c r="DA78" s="308">
        <f t="shared" si="85"/>
        <v>-5674688</v>
      </c>
      <c r="DB78" s="307">
        <f t="shared" si="85"/>
        <v>-6436557</v>
      </c>
    </row>
    <row r="79" spans="1:106" x14ac:dyDescent="0.25">
      <c r="A79" s="296">
        <f>+A72+1</f>
        <v>11</v>
      </c>
      <c r="B79" s="998" t="s">
        <v>39</v>
      </c>
      <c r="C79" s="1031"/>
      <c r="D79" s="1032"/>
      <c r="E79" s="1032"/>
      <c r="F79" s="1032"/>
      <c r="G79" s="1032"/>
      <c r="H79" s="1032"/>
      <c r="I79" s="1032"/>
      <c r="J79" s="1032"/>
      <c r="K79" s="1032"/>
      <c r="L79" s="1033"/>
      <c r="M79" s="1034"/>
      <c r="N79" s="1033"/>
      <c r="O79" s="1032"/>
      <c r="P79" s="1032"/>
      <c r="Q79" s="1032"/>
      <c r="R79" s="1032"/>
      <c r="S79" s="680"/>
      <c r="T79" s="680"/>
      <c r="U79" s="680"/>
      <c r="V79" s="680"/>
      <c r="W79" s="680"/>
      <c r="X79" s="930"/>
      <c r="Y79" s="682"/>
      <c r="Z79" s="680"/>
      <c r="AA79" s="680"/>
      <c r="AB79" s="680"/>
      <c r="AC79" s="680"/>
      <c r="AD79" s="680"/>
      <c r="AE79" s="680"/>
      <c r="AF79" s="680"/>
      <c r="AG79" s="680"/>
      <c r="AH79" s="680"/>
      <c r="AI79" s="680"/>
      <c r="AJ79" s="681"/>
      <c r="AK79" s="853"/>
      <c r="AL79" s="681"/>
      <c r="AM79" s="681"/>
      <c r="AN79" s="681"/>
      <c r="AO79" s="681"/>
      <c r="AP79" s="681"/>
      <c r="AQ79" s="681"/>
      <c r="AR79" s="681"/>
      <c r="AS79" s="681"/>
      <c r="AT79" s="681"/>
      <c r="AU79" s="681"/>
      <c r="AV79" s="681"/>
      <c r="AW79" s="853"/>
      <c r="AX79" s="681"/>
      <c r="AY79" s="681"/>
      <c r="AZ79" s="681"/>
      <c r="BA79" s="681"/>
      <c r="BB79" s="681"/>
      <c r="BC79" s="681"/>
      <c r="BD79" s="681"/>
      <c r="BE79" s="681"/>
      <c r="BF79" s="681"/>
      <c r="BG79" s="681"/>
      <c r="BH79" s="681"/>
      <c r="BI79" s="853"/>
      <c r="BJ79" s="681"/>
      <c r="BK79" s="681"/>
      <c r="BL79" s="681"/>
      <c r="BM79" s="681"/>
      <c r="BN79" s="681"/>
      <c r="BO79" s="681"/>
      <c r="BP79" s="681"/>
      <c r="BQ79" s="681"/>
      <c r="BR79" s="182"/>
      <c r="BS79" s="182"/>
      <c r="BT79" s="182"/>
      <c r="BU79" s="162"/>
      <c r="BV79" s="64"/>
      <c r="BW79" s="64"/>
      <c r="BX79" s="64"/>
      <c r="BY79" s="64"/>
      <c r="BZ79" s="64"/>
      <c r="CA79" s="64"/>
      <c r="CB79" s="64"/>
      <c r="CC79" s="64"/>
      <c r="CD79" s="71"/>
      <c r="CE79" s="64"/>
      <c r="CF79" s="64"/>
      <c r="CG79" s="64"/>
      <c r="CH79" s="64"/>
      <c r="CI79" s="64"/>
      <c r="CJ79" s="64"/>
      <c r="CK79" s="64"/>
      <c r="CL79" s="66"/>
      <c r="CM79" s="65"/>
      <c r="CN79" s="66"/>
      <c r="CO79" s="66"/>
      <c r="CP79" s="66"/>
      <c r="CQ79" s="246"/>
      <c r="CR79" s="66"/>
      <c r="CS79" s="66"/>
      <c r="CT79" s="66"/>
      <c r="CU79" s="66"/>
      <c r="CV79" s="66"/>
      <c r="CW79" s="66"/>
      <c r="CX79" s="66"/>
      <c r="CY79" s="66"/>
      <c r="CZ79" s="66"/>
      <c r="DA79" s="66"/>
      <c r="DB79" s="71"/>
    </row>
    <row r="80" spans="1:106" x14ac:dyDescent="0.25">
      <c r="A80" s="296"/>
      <c r="B80" s="968" t="str">
        <f>$B$10</f>
        <v>Residential [1]</v>
      </c>
      <c r="C80" s="364">
        <v>51520287.140000001</v>
      </c>
      <c r="D80" s="365">
        <v>32757777.579999998</v>
      </c>
      <c r="E80" s="365">
        <v>21115009.800000001</v>
      </c>
      <c r="F80" s="365">
        <v>11451333.68</v>
      </c>
      <c r="G80" s="365">
        <v>8432572.0399999991</v>
      </c>
      <c r="H80" s="365">
        <v>7518855.7000000002</v>
      </c>
      <c r="I80" s="365">
        <v>8154353.6100000003</v>
      </c>
      <c r="J80" s="365">
        <v>11226977.550000001</v>
      </c>
      <c r="K80" s="365">
        <v>24325777.57</v>
      </c>
      <c r="L80" s="366">
        <v>45040653.689999998</v>
      </c>
      <c r="M80" s="367">
        <v>50252174.060000002</v>
      </c>
      <c r="N80" s="366">
        <v>50746854.119999997</v>
      </c>
      <c r="O80" s="365">
        <v>39158946.759999998</v>
      </c>
      <c r="P80" s="365">
        <v>33270807.379999999</v>
      </c>
      <c r="Q80" s="365">
        <v>24651544.539999999</v>
      </c>
      <c r="R80" s="365">
        <v>11099014.99</v>
      </c>
      <c r="S80" s="692">
        <v>8338424.5099999998</v>
      </c>
      <c r="T80" s="692">
        <v>7415162.9299999997</v>
      </c>
      <c r="U80" s="692">
        <v>7993278.54</v>
      </c>
      <c r="V80" s="692">
        <v>10649869.74</v>
      </c>
      <c r="W80" s="692">
        <v>22699385.739999998</v>
      </c>
      <c r="X80" s="691">
        <v>38466275.079999998</v>
      </c>
      <c r="Y80" s="696">
        <v>57871748.359999999</v>
      </c>
      <c r="Z80" s="692">
        <v>54914061.479999997</v>
      </c>
      <c r="AA80" s="692">
        <v>48031906.960000001</v>
      </c>
      <c r="AB80" s="692">
        <v>32077330.170000002</v>
      </c>
      <c r="AC80" s="692">
        <v>19268253.510000002</v>
      </c>
      <c r="AD80" s="692">
        <v>11586438.109999999</v>
      </c>
      <c r="AE80" s="692">
        <v>8906499.3200000003</v>
      </c>
      <c r="AF80" s="692">
        <v>8502215.1199999992</v>
      </c>
      <c r="AG80" s="692">
        <v>8972660</v>
      </c>
      <c r="AH80" s="692">
        <v>11484910.300000001</v>
      </c>
      <c r="AI80" s="692">
        <v>27682541.620000001</v>
      </c>
      <c r="AJ80" s="693">
        <v>52662501.210000001</v>
      </c>
      <c r="AK80" s="694">
        <v>64826800.859999999</v>
      </c>
      <c r="AL80" s="693">
        <v>72620526.790000007</v>
      </c>
      <c r="AM80" s="693">
        <v>62377467.100000001</v>
      </c>
      <c r="AN80" s="693">
        <v>42834338.149999999</v>
      </c>
      <c r="AO80" s="693">
        <v>27312441.310000006</v>
      </c>
      <c r="AP80" s="693">
        <v>13373604.570000002</v>
      </c>
      <c r="AQ80" s="693">
        <v>10656484.759999998</v>
      </c>
      <c r="AR80" s="693">
        <v>9803362.8300000001</v>
      </c>
      <c r="AS80" s="693">
        <v>10737675.960000001</v>
      </c>
      <c r="AT80" s="693">
        <v>18019671.050000001</v>
      </c>
      <c r="AU80" s="693">
        <v>31226681.079999998</v>
      </c>
      <c r="AV80" s="693">
        <v>54061575.400000006</v>
      </c>
      <c r="AW80" s="694">
        <v>76689790.579999998</v>
      </c>
      <c r="AX80" s="693">
        <v>64205000.760000005</v>
      </c>
      <c r="AY80" s="693">
        <v>61447588.270000003</v>
      </c>
      <c r="AZ80" s="693">
        <v>33036616.779999997</v>
      </c>
      <c r="BA80" s="693">
        <v>20088726.429999996</v>
      </c>
      <c r="BB80" s="693">
        <v>11934598.609999999</v>
      </c>
      <c r="BC80" s="693">
        <v>8608800.4399999995</v>
      </c>
      <c r="BD80" s="693">
        <v>8880660.8200000003</v>
      </c>
      <c r="BE80" s="693">
        <v>8729268.9500000011</v>
      </c>
      <c r="BF80" s="693">
        <v>11760313.990000002</v>
      </c>
      <c r="BG80" s="693">
        <v>28850071.550000001</v>
      </c>
      <c r="BH80" s="693">
        <v>48594221.240000002</v>
      </c>
      <c r="BI80" s="694">
        <v>61676851.880000003</v>
      </c>
      <c r="BJ80" s="693">
        <v>59791794.299999997</v>
      </c>
      <c r="BK80" s="693">
        <v>49918997.549999997</v>
      </c>
      <c r="BL80" s="693">
        <v>39843674.07</v>
      </c>
      <c r="BM80" s="693">
        <v>20185320.800000001</v>
      </c>
      <c r="BN80" s="693">
        <v>9872556.2300000004</v>
      </c>
      <c r="BO80" s="693">
        <v>8874574.2699999996</v>
      </c>
      <c r="BP80" s="693">
        <v>8124452.3700000001</v>
      </c>
      <c r="BQ80" s="693">
        <v>8647427.1099999994</v>
      </c>
      <c r="BR80" s="368">
        <v>12183155.970000001</v>
      </c>
      <c r="BS80" s="368"/>
      <c r="BT80" s="368"/>
      <c r="BU80" s="341">
        <f t="shared" ref="BU80:CJ84" si="86">O80-C80</f>
        <v>-12361340.380000003</v>
      </c>
      <c r="BV80" s="339">
        <f t="shared" si="86"/>
        <v>513029.80000000075</v>
      </c>
      <c r="BW80" s="339">
        <f t="shared" si="86"/>
        <v>3536534.7399999984</v>
      </c>
      <c r="BX80" s="339">
        <f t="shared" si="86"/>
        <v>-352318.68999999948</v>
      </c>
      <c r="BY80" s="339">
        <f t="shared" si="86"/>
        <v>-94147.529999999329</v>
      </c>
      <c r="BZ80" s="339">
        <f t="shared" si="86"/>
        <v>-103692.77000000048</v>
      </c>
      <c r="CA80" s="339">
        <f t="shared" si="86"/>
        <v>-161075.0700000003</v>
      </c>
      <c r="CB80" s="339">
        <f t="shared" si="86"/>
        <v>-577107.81000000052</v>
      </c>
      <c r="CC80" s="339">
        <f t="shared" si="86"/>
        <v>-1626391.8300000019</v>
      </c>
      <c r="CD80" s="344">
        <f t="shared" si="86"/>
        <v>-6574378.6099999994</v>
      </c>
      <c r="CE80" s="339">
        <f t="shared" si="86"/>
        <v>7619574.299999997</v>
      </c>
      <c r="CF80" s="339">
        <f t="shared" si="86"/>
        <v>4167207.3599999994</v>
      </c>
      <c r="CG80" s="339">
        <f t="shared" si="86"/>
        <v>8872960.200000003</v>
      </c>
      <c r="CH80" s="339">
        <f t="shared" si="86"/>
        <v>-1193477.2099999972</v>
      </c>
      <c r="CI80" s="339">
        <f t="shared" si="86"/>
        <v>-5383291.0299999975</v>
      </c>
      <c r="CJ80" s="339">
        <f t="shared" si="86"/>
        <v>487423.11999999918</v>
      </c>
      <c r="CK80" s="339">
        <f t="shared" ref="CK80:CZ84" si="87">AE80-S80</f>
        <v>568074.81000000052</v>
      </c>
      <c r="CL80" s="340">
        <f t="shared" si="87"/>
        <v>1087052.1899999995</v>
      </c>
      <c r="CM80" s="345">
        <f t="shared" si="87"/>
        <v>979381.46</v>
      </c>
      <c r="CN80" s="340">
        <f t="shared" si="87"/>
        <v>835040.56000000052</v>
      </c>
      <c r="CO80" s="340">
        <f t="shared" si="87"/>
        <v>4983155.8800000027</v>
      </c>
      <c r="CP80" s="340">
        <f t="shared" si="87"/>
        <v>14196226.130000003</v>
      </c>
      <c r="CQ80" s="346">
        <f t="shared" si="87"/>
        <v>6955052.5</v>
      </c>
      <c r="CR80" s="340">
        <f t="shared" si="87"/>
        <v>17706465.31000001</v>
      </c>
      <c r="CS80" s="340">
        <f t="shared" si="87"/>
        <v>14345560.140000001</v>
      </c>
      <c r="CT80" s="340">
        <f t="shared" si="87"/>
        <v>10757007.979999997</v>
      </c>
      <c r="CU80" s="340">
        <f t="shared" si="87"/>
        <v>8044187.8000000045</v>
      </c>
      <c r="CV80" s="340">
        <f t="shared" si="87"/>
        <v>1787166.4600000028</v>
      </c>
      <c r="CW80" s="340">
        <f t="shared" si="87"/>
        <v>1749985.4399999976</v>
      </c>
      <c r="CX80" s="340">
        <f t="shared" si="87"/>
        <v>1301147.7100000009</v>
      </c>
      <c r="CY80" s="340">
        <f t="shared" si="87"/>
        <v>1765015.9600000009</v>
      </c>
      <c r="CZ80" s="340">
        <f t="shared" si="87"/>
        <v>6534760.75</v>
      </c>
      <c r="DA80" s="340">
        <f t="shared" ref="CY80:DB84" si="88">AU80-AI80</f>
        <v>3544139.4599999972</v>
      </c>
      <c r="DB80" s="344">
        <f t="shared" si="88"/>
        <v>1399074.1900000051</v>
      </c>
    </row>
    <row r="81" spans="1:106" x14ac:dyDescent="0.25">
      <c r="A81" s="296"/>
      <c r="B81" s="968" t="str">
        <f>$B$11</f>
        <v>Low Income Residential [2]</v>
      </c>
      <c r="C81" s="364">
        <v>6560695.3499999996</v>
      </c>
      <c r="D81" s="365">
        <v>4148788.41</v>
      </c>
      <c r="E81" s="365">
        <v>3005372.2</v>
      </c>
      <c r="F81" s="365">
        <v>1764842.61</v>
      </c>
      <c r="G81" s="365">
        <v>1081568.18</v>
      </c>
      <c r="H81" s="365">
        <v>968966.43</v>
      </c>
      <c r="I81" s="365">
        <v>954941.41</v>
      </c>
      <c r="J81" s="365">
        <v>1285463.08</v>
      </c>
      <c r="K81" s="365">
        <v>2841274.85</v>
      </c>
      <c r="L81" s="366">
        <v>5064209.62</v>
      </c>
      <c r="M81" s="367">
        <v>5867187.46</v>
      </c>
      <c r="N81" s="366">
        <v>6126647.3399999999</v>
      </c>
      <c r="O81" s="365">
        <v>4941773.5599999996</v>
      </c>
      <c r="P81" s="365">
        <v>3861387.46</v>
      </c>
      <c r="Q81" s="365">
        <v>3026969.04</v>
      </c>
      <c r="R81" s="365">
        <v>1429265.04</v>
      </c>
      <c r="S81" s="692">
        <v>1097679.29</v>
      </c>
      <c r="T81" s="692">
        <v>950283.53</v>
      </c>
      <c r="U81" s="692">
        <v>996372.49</v>
      </c>
      <c r="V81" s="692">
        <v>1358169.22</v>
      </c>
      <c r="W81" s="692">
        <v>2853753.93</v>
      </c>
      <c r="X81" s="691">
        <v>4947414.7</v>
      </c>
      <c r="Y81" s="696">
        <v>7414288.6399999997</v>
      </c>
      <c r="Z81" s="692">
        <v>7234475.7999999998</v>
      </c>
      <c r="AA81" s="692">
        <v>6537240.7999999998</v>
      </c>
      <c r="AB81" s="692">
        <v>4181219.28</v>
      </c>
      <c r="AC81" s="692">
        <v>2811535.73</v>
      </c>
      <c r="AD81" s="692">
        <v>1748929.33</v>
      </c>
      <c r="AE81" s="692">
        <v>1500377.56</v>
      </c>
      <c r="AF81" s="692">
        <v>1195317.44</v>
      </c>
      <c r="AG81" s="692">
        <v>1243344.3600000001</v>
      </c>
      <c r="AH81" s="692">
        <v>1583258</v>
      </c>
      <c r="AI81" s="692">
        <v>3780742.45</v>
      </c>
      <c r="AJ81" s="693">
        <v>15457603.09</v>
      </c>
      <c r="AK81" s="694">
        <v>9248345.25</v>
      </c>
      <c r="AL81" s="693">
        <v>10727083.449999999</v>
      </c>
      <c r="AM81" s="693">
        <v>8897046.9700000007</v>
      </c>
      <c r="AN81" s="693">
        <v>6303809.9800000004</v>
      </c>
      <c r="AO81" s="693">
        <v>4343035.51</v>
      </c>
      <c r="AP81" s="693">
        <v>2091429.3</v>
      </c>
      <c r="AQ81" s="693">
        <v>1633037.1</v>
      </c>
      <c r="AR81" s="693">
        <v>1610034.29</v>
      </c>
      <c r="AS81" s="693">
        <v>1696202.9</v>
      </c>
      <c r="AT81" s="693">
        <v>3000609.8</v>
      </c>
      <c r="AU81" s="693">
        <v>5055365.17</v>
      </c>
      <c r="AV81" s="693">
        <v>9149123.6099999994</v>
      </c>
      <c r="AW81" s="694">
        <v>11381180.190000001</v>
      </c>
      <c r="AX81" s="693">
        <v>10601665.960000001</v>
      </c>
      <c r="AY81" s="693">
        <v>9550695.3399999999</v>
      </c>
      <c r="AZ81" s="693">
        <v>4903416.97</v>
      </c>
      <c r="BA81" s="693">
        <v>3043674.16</v>
      </c>
      <c r="BB81" s="693">
        <v>1851595.85</v>
      </c>
      <c r="BC81" s="693">
        <v>1424387.01</v>
      </c>
      <c r="BD81" s="693">
        <v>1350180.33</v>
      </c>
      <c r="BE81" s="693">
        <v>1389047.37</v>
      </c>
      <c r="BF81" s="693">
        <v>1932346.53</v>
      </c>
      <c r="BG81" s="693">
        <v>4596490.18</v>
      </c>
      <c r="BH81" s="693">
        <v>7694354.0699999994</v>
      </c>
      <c r="BI81" s="694">
        <v>9768705.7699999996</v>
      </c>
      <c r="BJ81" s="693">
        <v>9411868.2200000007</v>
      </c>
      <c r="BK81" s="693">
        <v>7919778.0499999998</v>
      </c>
      <c r="BL81" s="693">
        <v>5993865.8899999997</v>
      </c>
      <c r="BM81" s="693">
        <v>3143566.97</v>
      </c>
      <c r="BN81" s="693">
        <v>1510657.97</v>
      </c>
      <c r="BO81" s="693">
        <v>1375556.85</v>
      </c>
      <c r="BP81" s="693">
        <v>1262536.6100000001</v>
      </c>
      <c r="BQ81" s="693">
        <v>1336486.8500000001</v>
      </c>
      <c r="BR81" s="368">
        <v>1881987.94</v>
      </c>
      <c r="BS81" s="368"/>
      <c r="BT81" s="368"/>
      <c r="BU81" s="341">
        <f t="shared" si="86"/>
        <v>-1618921.79</v>
      </c>
      <c r="BV81" s="339">
        <f t="shared" si="86"/>
        <v>-287400.95000000019</v>
      </c>
      <c r="BW81" s="339">
        <f t="shared" si="86"/>
        <v>21596.839999999851</v>
      </c>
      <c r="BX81" s="339">
        <f t="shared" si="86"/>
        <v>-335577.57000000007</v>
      </c>
      <c r="BY81" s="339">
        <f t="shared" si="86"/>
        <v>16111.110000000102</v>
      </c>
      <c r="BZ81" s="339">
        <f t="shared" si="86"/>
        <v>-18682.900000000023</v>
      </c>
      <c r="CA81" s="339">
        <f t="shared" si="86"/>
        <v>41431.079999999958</v>
      </c>
      <c r="CB81" s="339">
        <f t="shared" si="86"/>
        <v>72706.139999999898</v>
      </c>
      <c r="CC81" s="339">
        <f t="shared" si="86"/>
        <v>12479.080000000075</v>
      </c>
      <c r="CD81" s="344">
        <f t="shared" si="86"/>
        <v>-116794.91999999993</v>
      </c>
      <c r="CE81" s="339">
        <f t="shared" si="86"/>
        <v>1547101.1799999997</v>
      </c>
      <c r="CF81" s="339">
        <f t="shared" si="86"/>
        <v>1107828.46</v>
      </c>
      <c r="CG81" s="339">
        <f t="shared" si="86"/>
        <v>1595467.2400000002</v>
      </c>
      <c r="CH81" s="339">
        <f t="shared" si="86"/>
        <v>319831.81999999983</v>
      </c>
      <c r="CI81" s="339">
        <f t="shared" si="86"/>
        <v>-215433.31000000006</v>
      </c>
      <c r="CJ81" s="339">
        <f t="shared" si="86"/>
        <v>319664.29000000004</v>
      </c>
      <c r="CK81" s="339">
        <f t="shared" si="87"/>
        <v>402698.27</v>
      </c>
      <c r="CL81" s="340">
        <f t="shared" si="87"/>
        <v>245033.90999999992</v>
      </c>
      <c r="CM81" s="345">
        <f t="shared" si="87"/>
        <v>246971.87000000011</v>
      </c>
      <c r="CN81" s="340">
        <f t="shared" si="87"/>
        <v>225088.78000000003</v>
      </c>
      <c r="CO81" s="340">
        <f t="shared" si="87"/>
        <v>926988.52</v>
      </c>
      <c r="CP81" s="340">
        <f t="shared" si="87"/>
        <v>10510188.390000001</v>
      </c>
      <c r="CQ81" s="346">
        <f t="shared" si="87"/>
        <v>1834056.6100000003</v>
      </c>
      <c r="CR81" s="340">
        <f t="shared" si="87"/>
        <v>3492607.6499999994</v>
      </c>
      <c r="CS81" s="340">
        <f t="shared" si="87"/>
        <v>2359806.1700000009</v>
      </c>
      <c r="CT81" s="340">
        <f t="shared" si="87"/>
        <v>2122590.7000000007</v>
      </c>
      <c r="CU81" s="340">
        <f t="shared" si="87"/>
        <v>1531499.7799999998</v>
      </c>
      <c r="CV81" s="340">
        <f t="shared" si="87"/>
        <v>342499.97</v>
      </c>
      <c r="CW81" s="340">
        <f t="shared" si="87"/>
        <v>132659.54000000004</v>
      </c>
      <c r="CX81" s="340">
        <f t="shared" si="87"/>
        <v>414716.85000000009</v>
      </c>
      <c r="CY81" s="340">
        <f t="shared" si="88"/>
        <v>452858.5399999998</v>
      </c>
      <c r="CZ81" s="340">
        <f t="shared" si="88"/>
        <v>1417351.7999999998</v>
      </c>
      <c r="DA81" s="340">
        <f t="shared" si="88"/>
        <v>1274622.7199999997</v>
      </c>
      <c r="DB81" s="344">
        <f t="shared" si="88"/>
        <v>-6308479.4800000004</v>
      </c>
    </row>
    <row r="82" spans="1:106" x14ac:dyDescent="0.25">
      <c r="A82" s="296"/>
      <c r="B82" s="968" t="str">
        <f>$B$12</f>
        <v>Small C&amp;I [3]</v>
      </c>
      <c r="C82" s="364">
        <v>7715647.4900000002</v>
      </c>
      <c r="D82" s="365">
        <v>4597306.25</v>
      </c>
      <c r="E82" s="365">
        <v>2523250.02</v>
      </c>
      <c r="F82" s="365">
        <v>1300518.48</v>
      </c>
      <c r="G82" s="365">
        <v>979847.65</v>
      </c>
      <c r="H82" s="365">
        <v>913709.08000000007</v>
      </c>
      <c r="I82" s="365">
        <v>961868.64999999991</v>
      </c>
      <c r="J82" s="365">
        <v>1271723.3599999999</v>
      </c>
      <c r="K82" s="365">
        <v>2850415.4899999998</v>
      </c>
      <c r="L82" s="366">
        <v>6144795.9399999995</v>
      </c>
      <c r="M82" s="367">
        <v>7155611.1200000001</v>
      </c>
      <c r="N82" s="366">
        <v>7251721.6699999999</v>
      </c>
      <c r="O82" s="365">
        <v>5377295.0099999998</v>
      </c>
      <c r="P82" s="365">
        <v>4119181</v>
      </c>
      <c r="Q82" s="365">
        <v>2731680.72</v>
      </c>
      <c r="R82" s="365">
        <v>1138505.8900000001</v>
      </c>
      <c r="S82" s="692">
        <v>886206.72</v>
      </c>
      <c r="T82" s="692">
        <v>840595.17</v>
      </c>
      <c r="U82" s="692">
        <v>885245.79</v>
      </c>
      <c r="V82" s="692">
        <v>1124808.83</v>
      </c>
      <c r="W82" s="692">
        <v>2682377.1599999997</v>
      </c>
      <c r="X82" s="691">
        <v>5481746.29</v>
      </c>
      <c r="Y82" s="696">
        <v>7968155.5200000005</v>
      </c>
      <c r="Z82" s="692">
        <v>8703579.629999999</v>
      </c>
      <c r="AA82" s="692">
        <v>7365795.25</v>
      </c>
      <c r="AB82" s="692">
        <v>4159564.68</v>
      </c>
      <c r="AC82" s="692">
        <v>2399366.25</v>
      </c>
      <c r="AD82" s="692">
        <v>1341934.3499999999</v>
      </c>
      <c r="AE82" s="692">
        <v>1060782.1000000001</v>
      </c>
      <c r="AF82" s="692">
        <v>1024295.8</v>
      </c>
      <c r="AG82" s="692">
        <v>1064136.1399999999</v>
      </c>
      <c r="AH82" s="692">
        <v>1354536.62</v>
      </c>
      <c r="AI82" s="692">
        <v>3300357.05</v>
      </c>
      <c r="AJ82" s="693">
        <v>5291375.51</v>
      </c>
      <c r="AK82" s="694">
        <v>9711741.9199999999</v>
      </c>
      <c r="AL82" s="693">
        <v>12361953.530000001</v>
      </c>
      <c r="AM82" s="693">
        <v>9524085.4499999993</v>
      </c>
      <c r="AN82" s="693">
        <v>5709237.96</v>
      </c>
      <c r="AO82" s="693">
        <v>4571369.0899999989</v>
      </c>
      <c r="AP82" s="693">
        <v>1735482.76</v>
      </c>
      <c r="AQ82" s="693">
        <v>1510245.8099999998</v>
      </c>
      <c r="AR82" s="693">
        <v>1470267.5999999999</v>
      </c>
      <c r="AS82" s="693">
        <v>1523495.07</v>
      </c>
      <c r="AT82" s="693">
        <v>2095102.83</v>
      </c>
      <c r="AU82" s="693">
        <v>3884932.53</v>
      </c>
      <c r="AV82" s="693">
        <v>8461128.7700000014</v>
      </c>
      <c r="AW82" s="694">
        <v>13328386.700000001</v>
      </c>
      <c r="AX82" s="693">
        <v>12388020.960000001</v>
      </c>
      <c r="AY82" s="693">
        <v>10476959.1</v>
      </c>
      <c r="AZ82" s="693">
        <v>7430869.3299999991</v>
      </c>
      <c r="BA82" s="693">
        <v>4738028.8400000008</v>
      </c>
      <c r="BB82" s="693">
        <v>1672279.1999999997</v>
      </c>
      <c r="BC82" s="693">
        <v>1243788.8399999999</v>
      </c>
      <c r="BD82" s="693">
        <v>949954.04</v>
      </c>
      <c r="BE82" s="693">
        <v>1472110.7899999998</v>
      </c>
      <c r="BF82" s="693">
        <v>2150676.88</v>
      </c>
      <c r="BG82" s="693">
        <v>3977758.4500000007</v>
      </c>
      <c r="BH82" s="693">
        <v>6868510.0099999988</v>
      </c>
      <c r="BI82" s="694">
        <v>10368866.610000003</v>
      </c>
      <c r="BJ82" s="693">
        <v>22068742.329999998</v>
      </c>
      <c r="BK82" s="693">
        <v>17635063.73</v>
      </c>
      <c r="BL82" s="693">
        <v>14253423.369999999</v>
      </c>
      <c r="BM82" s="693">
        <v>7134714.8600000003</v>
      </c>
      <c r="BN82" s="693">
        <v>3216112.77</v>
      </c>
      <c r="BO82" s="693">
        <v>1063734.26</v>
      </c>
      <c r="BP82" s="693">
        <v>1081315.8799999999</v>
      </c>
      <c r="BQ82" s="693">
        <v>1155819.76</v>
      </c>
      <c r="BR82" s="368">
        <v>1541780.13</v>
      </c>
      <c r="BS82" s="368"/>
      <c r="BT82" s="368"/>
      <c r="BU82" s="341">
        <f t="shared" si="86"/>
        <v>-2338352.4800000004</v>
      </c>
      <c r="BV82" s="339">
        <f t="shared" si="86"/>
        <v>-478125.25</v>
      </c>
      <c r="BW82" s="339">
        <f t="shared" si="86"/>
        <v>208430.70000000019</v>
      </c>
      <c r="BX82" s="339">
        <f t="shared" si="86"/>
        <v>-162012.58999999985</v>
      </c>
      <c r="BY82" s="339">
        <f t="shared" si="86"/>
        <v>-93640.930000000051</v>
      </c>
      <c r="BZ82" s="339">
        <f t="shared" si="86"/>
        <v>-73113.910000000033</v>
      </c>
      <c r="CA82" s="339">
        <f t="shared" si="86"/>
        <v>-76622.85999999987</v>
      </c>
      <c r="CB82" s="339">
        <f t="shared" si="86"/>
        <v>-146914.5299999998</v>
      </c>
      <c r="CC82" s="339">
        <f t="shared" si="86"/>
        <v>-168038.33000000007</v>
      </c>
      <c r="CD82" s="344">
        <f t="shared" si="86"/>
        <v>-663049.64999999944</v>
      </c>
      <c r="CE82" s="339">
        <f t="shared" si="86"/>
        <v>812544.40000000037</v>
      </c>
      <c r="CF82" s="339">
        <f t="shared" si="86"/>
        <v>1451857.959999999</v>
      </c>
      <c r="CG82" s="339">
        <f t="shared" si="86"/>
        <v>1988500.2400000002</v>
      </c>
      <c r="CH82" s="339">
        <f t="shared" si="86"/>
        <v>40383.680000000168</v>
      </c>
      <c r="CI82" s="339">
        <f t="shared" si="86"/>
        <v>-332314.4700000002</v>
      </c>
      <c r="CJ82" s="339">
        <f t="shared" si="86"/>
        <v>203428.45999999973</v>
      </c>
      <c r="CK82" s="339">
        <f t="shared" si="87"/>
        <v>174575.38000000012</v>
      </c>
      <c r="CL82" s="340">
        <f t="shared" si="87"/>
        <v>183700.63</v>
      </c>
      <c r="CM82" s="345">
        <f t="shared" si="87"/>
        <v>178890.34999999986</v>
      </c>
      <c r="CN82" s="340">
        <f t="shared" si="87"/>
        <v>229727.79000000004</v>
      </c>
      <c r="CO82" s="340">
        <f t="shared" si="87"/>
        <v>617979.89000000013</v>
      </c>
      <c r="CP82" s="340">
        <f t="shared" si="87"/>
        <v>-190370.78000000026</v>
      </c>
      <c r="CQ82" s="346">
        <f t="shared" si="87"/>
        <v>1743586.3999999994</v>
      </c>
      <c r="CR82" s="340">
        <f t="shared" si="87"/>
        <v>3658373.9000000022</v>
      </c>
      <c r="CS82" s="340">
        <f t="shared" si="87"/>
        <v>2158290.1999999993</v>
      </c>
      <c r="CT82" s="340">
        <f t="shared" si="87"/>
        <v>1549673.2799999998</v>
      </c>
      <c r="CU82" s="340">
        <f t="shared" si="87"/>
        <v>2172002.8399999989</v>
      </c>
      <c r="CV82" s="340">
        <f t="shared" si="87"/>
        <v>393548.41000000015</v>
      </c>
      <c r="CW82" s="340">
        <f t="shared" si="87"/>
        <v>449463.70999999973</v>
      </c>
      <c r="CX82" s="340">
        <f t="shared" si="87"/>
        <v>445971.79999999981</v>
      </c>
      <c r="CY82" s="340">
        <f t="shared" si="88"/>
        <v>459358.93000000017</v>
      </c>
      <c r="CZ82" s="340">
        <f t="shared" si="88"/>
        <v>740566.21</v>
      </c>
      <c r="DA82" s="340">
        <f t="shared" si="88"/>
        <v>584575.48</v>
      </c>
      <c r="DB82" s="344">
        <f t="shared" si="88"/>
        <v>3169753.2600000016</v>
      </c>
    </row>
    <row r="83" spans="1:106" x14ac:dyDescent="0.25">
      <c r="A83" s="296"/>
      <c r="B83" s="968" t="str">
        <f>$B$13</f>
        <v>Medium C&amp;I [4]</v>
      </c>
      <c r="C83" s="364">
        <v>10803327.15</v>
      </c>
      <c r="D83" s="365">
        <v>6923117.1200000001</v>
      </c>
      <c r="E83" s="365">
        <v>4310939.66</v>
      </c>
      <c r="F83" s="365">
        <v>2386999.7599999998</v>
      </c>
      <c r="G83" s="365">
        <v>1737136.8900000001</v>
      </c>
      <c r="H83" s="365">
        <v>1596991.71</v>
      </c>
      <c r="I83" s="365">
        <v>1708511.9</v>
      </c>
      <c r="J83" s="365">
        <v>2231477.8200000003</v>
      </c>
      <c r="K83" s="365">
        <v>4640643.4799999995</v>
      </c>
      <c r="L83" s="366">
        <v>8869193.2200000007</v>
      </c>
      <c r="M83" s="367">
        <v>10198115.959999999</v>
      </c>
      <c r="N83" s="366">
        <v>10288749.379999999</v>
      </c>
      <c r="O83" s="365">
        <v>8031369.5099999998</v>
      </c>
      <c r="P83" s="365">
        <v>6034123.1200000001</v>
      </c>
      <c r="Q83" s="365">
        <v>4216245.16</v>
      </c>
      <c r="R83" s="365">
        <v>1890430.46</v>
      </c>
      <c r="S83" s="692">
        <v>1484690.02</v>
      </c>
      <c r="T83" s="692">
        <v>1415883.54</v>
      </c>
      <c r="U83" s="692">
        <v>1487116.28</v>
      </c>
      <c r="V83" s="692">
        <v>1973316.7</v>
      </c>
      <c r="W83" s="692">
        <v>4217248.2700000005</v>
      </c>
      <c r="X83" s="691">
        <v>7541193.8300000001</v>
      </c>
      <c r="Y83" s="696">
        <v>11135702.4</v>
      </c>
      <c r="Z83" s="692">
        <v>10798504.200000001</v>
      </c>
      <c r="AA83" s="692">
        <v>9703986.6099999994</v>
      </c>
      <c r="AB83" s="692">
        <v>6261208.9400000004</v>
      </c>
      <c r="AC83" s="692">
        <v>3860870.81</v>
      </c>
      <c r="AD83" s="692">
        <v>2252407.35</v>
      </c>
      <c r="AE83" s="692">
        <v>1852485.01</v>
      </c>
      <c r="AF83" s="692">
        <v>1783335.87</v>
      </c>
      <c r="AG83" s="692">
        <v>1872801.93</v>
      </c>
      <c r="AH83" s="692">
        <v>2483294.3400000003</v>
      </c>
      <c r="AI83" s="692">
        <v>5368419.07</v>
      </c>
      <c r="AJ83" s="693">
        <v>10811970.290000001</v>
      </c>
      <c r="AK83" s="694">
        <v>12568181.51</v>
      </c>
      <c r="AL83" s="693">
        <v>15064120.699999999</v>
      </c>
      <c r="AM83" s="693">
        <v>12658425.18</v>
      </c>
      <c r="AN83" s="693">
        <v>10708050.650000002</v>
      </c>
      <c r="AO83" s="693">
        <v>6948369.1999999993</v>
      </c>
      <c r="AP83" s="693">
        <v>2860089.39</v>
      </c>
      <c r="AQ83" s="693">
        <v>2290988.67</v>
      </c>
      <c r="AR83" s="693">
        <v>2094179</v>
      </c>
      <c r="AS83" s="693">
        <v>2359769.8200000003</v>
      </c>
      <c r="AT83" s="693">
        <v>3943907.95</v>
      </c>
      <c r="AU83" s="693">
        <v>6469393.4399999995</v>
      </c>
      <c r="AV83" s="693">
        <v>11626580.4</v>
      </c>
      <c r="AW83" s="694">
        <v>14592510.82</v>
      </c>
      <c r="AX83" s="693">
        <v>13609400.08</v>
      </c>
      <c r="AY83" s="693">
        <v>11831800.93</v>
      </c>
      <c r="AZ83" s="693">
        <v>6552818.4900000002</v>
      </c>
      <c r="BA83" s="693">
        <v>3717437</v>
      </c>
      <c r="BB83" s="693">
        <v>2499650.08</v>
      </c>
      <c r="BC83" s="693">
        <v>1956162.89</v>
      </c>
      <c r="BD83" s="693">
        <v>1902260.1099999999</v>
      </c>
      <c r="BE83" s="693">
        <v>1750228.22</v>
      </c>
      <c r="BF83" s="693">
        <v>2625452.91</v>
      </c>
      <c r="BG83" s="693">
        <v>5629377.4900000002</v>
      </c>
      <c r="BH83" s="693">
        <v>9853465.0700000003</v>
      </c>
      <c r="BI83" s="694">
        <v>12336990.870000001</v>
      </c>
      <c r="BJ83" s="693">
        <v>7796573.7400000002</v>
      </c>
      <c r="BK83" s="693">
        <v>6851047.5</v>
      </c>
      <c r="BL83" s="693">
        <v>2847164.54</v>
      </c>
      <c r="BM83" s="693">
        <v>3365393.96</v>
      </c>
      <c r="BN83" s="693">
        <v>1522379.73</v>
      </c>
      <c r="BO83" s="693">
        <v>1840379.06</v>
      </c>
      <c r="BP83" s="693">
        <v>1651244.9</v>
      </c>
      <c r="BQ83" s="693">
        <v>1804516.67</v>
      </c>
      <c r="BR83" s="368">
        <v>2594163.7599999998</v>
      </c>
      <c r="BS83" s="368"/>
      <c r="BT83" s="368"/>
      <c r="BU83" s="341">
        <f t="shared" si="86"/>
        <v>-2771957.6400000006</v>
      </c>
      <c r="BV83" s="339">
        <f t="shared" si="86"/>
        <v>-888994</v>
      </c>
      <c r="BW83" s="339">
        <f t="shared" si="86"/>
        <v>-94694.5</v>
      </c>
      <c r="BX83" s="339">
        <f t="shared" si="86"/>
        <v>-496569.29999999981</v>
      </c>
      <c r="BY83" s="339">
        <f t="shared" si="86"/>
        <v>-252446.87000000011</v>
      </c>
      <c r="BZ83" s="339">
        <f t="shared" si="86"/>
        <v>-181108.16999999993</v>
      </c>
      <c r="CA83" s="339">
        <f t="shared" si="86"/>
        <v>-221395.61999999988</v>
      </c>
      <c r="CB83" s="339">
        <f t="shared" si="86"/>
        <v>-258161.12000000034</v>
      </c>
      <c r="CC83" s="339">
        <f t="shared" si="86"/>
        <v>-423395.20999999903</v>
      </c>
      <c r="CD83" s="344">
        <f t="shared" si="86"/>
        <v>-1327999.3900000006</v>
      </c>
      <c r="CE83" s="339">
        <f t="shared" si="86"/>
        <v>937586.44000000134</v>
      </c>
      <c r="CF83" s="339">
        <f t="shared" si="86"/>
        <v>509754.82000000216</v>
      </c>
      <c r="CG83" s="339">
        <f t="shared" si="86"/>
        <v>1672617.0999999996</v>
      </c>
      <c r="CH83" s="339">
        <f t="shared" si="86"/>
        <v>227085.8200000003</v>
      </c>
      <c r="CI83" s="339">
        <f t="shared" si="86"/>
        <v>-355374.35000000009</v>
      </c>
      <c r="CJ83" s="339">
        <f t="shared" si="86"/>
        <v>361976.89000000013</v>
      </c>
      <c r="CK83" s="339">
        <f t="shared" si="87"/>
        <v>367794.99</v>
      </c>
      <c r="CL83" s="340">
        <f t="shared" si="87"/>
        <v>367452.33000000007</v>
      </c>
      <c r="CM83" s="345">
        <f t="shared" si="87"/>
        <v>385685.64999999991</v>
      </c>
      <c r="CN83" s="340">
        <f t="shared" si="87"/>
        <v>509977.64000000036</v>
      </c>
      <c r="CO83" s="340">
        <f t="shared" si="87"/>
        <v>1151170.7999999998</v>
      </c>
      <c r="CP83" s="340">
        <f t="shared" si="87"/>
        <v>3270776.4600000009</v>
      </c>
      <c r="CQ83" s="346">
        <f t="shared" si="87"/>
        <v>1432479.1099999994</v>
      </c>
      <c r="CR83" s="340">
        <f t="shared" si="87"/>
        <v>4265616.4999999981</v>
      </c>
      <c r="CS83" s="340">
        <f t="shared" si="87"/>
        <v>2954438.5700000003</v>
      </c>
      <c r="CT83" s="340">
        <f t="shared" si="87"/>
        <v>4446841.7100000018</v>
      </c>
      <c r="CU83" s="340">
        <f t="shared" si="87"/>
        <v>3087498.3899999992</v>
      </c>
      <c r="CV83" s="340">
        <f t="shared" si="87"/>
        <v>607682.04</v>
      </c>
      <c r="CW83" s="340">
        <f t="shared" si="87"/>
        <v>438503.65999999992</v>
      </c>
      <c r="CX83" s="340">
        <f t="shared" si="87"/>
        <v>310843.12999999989</v>
      </c>
      <c r="CY83" s="340">
        <f t="shared" si="88"/>
        <v>486967.89000000036</v>
      </c>
      <c r="CZ83" s="340">
        <f t="shared" si="88"/>
        <v>1460613.6099999999</v>
      </c>
      <c r="DA83" s="340">
        <f t="shared" si="88"/>
        <v>1100974.3699999992</v>
      </c>
      <c r="DB83" s="344">
        <f t="shared" si="88"/>
        <v>814610.1099999994</v>
      </c>
    </row>
    <row r="84" spans="1:106" ht="17.25" x14ac:dyDescent="0.4">
      <c r="A84" s="296"/>
      <c r="B84" s="968" t="str">
        <f>$B$14</f>
        <v>Large C&amp;I [5]</v>
      </c>
      <c r="C84" s="369">
        <v>8508765.6799999997</v>
      </c>
      <c r="D84" s="370">
        <v>6582117.5800000001</v>
      </c>
      <c r="E84" s="370">
        <v>5415658.5899999999</v>
      </c>
      <c r="F84" s="370">
        <v>3007161.56</v>
      </c>
      <c r="G84" s="370">
        <v>2373973.44</v>
      </c>
      <c r="H84" s="370">
        <v>2469556.86</v>
      </c>
      <c r="I84" s="370">
        <v>2462262.5299999998</v>
      </c>
      <c r="J84" s="370">
        <v>2638141.4800000004</v>
      </c>
      <c r="K84" s="370">
        <v>4738478.42</v>
      </c>
      <c r="L84" s="371">
        <v>8156364.29</v>
      </c>
      <c r="M84" s="372">
        <v>8514975</v>
      </c>
      <c r="N84" s="371">
        <v>8630106.4900000002</v>
      </c>
      <c r="O84" s="370">
        <v>7253344.7799999993</v>
      </c>
      <c r="P84" s="370">
        <v>6818754.75</v>
      </c>
      <c r="Q84" s="370">
        <v>4983024.24</v>
      </c>
      <c r="R84" s="370">
        <v>2690825.4899999998</v>
      </c>
      <c r="S84" s="1035">
        <v>2256744.09</v>
      </c>
      <c r="T84" s="1035">
        <v>2204569.33</v>
      </c>
      <c r="U84" s="1035">
        <v>2347920.5500000003</v>
      </c>
      <c r="V84" s="1035">
        <v>2842217.8899999997</v>
      </c>
      <c r="W84" s="1035">
        <v>4172317.38</v>
      </c>
      <c r="X84" s="1036">
        <v>7690294.9299999997</v>
      </c>
      <c r="Y84" s="1037">
        <v>8861607.459999999</v>
      </c>
      <c r="Z84" s="1035">
        <v>8987200.9700000007</v>
      </c>
      <c r="AA84" s="1035">
        <v>8189638.54</v>
      </c>
      <c r="AB84" s="1035">
        <v>7039153.7599999998</v>
      </c>
      <c r="AC84" s="1035">
        <v>5092842.1999999993</v>
      </c>
      <c r="AD84" s="1035">
        <v>3080887.3000000003</v>
      </c>
      <c r="AE84" s="1035">
        <v>2687025.8400000003</v>
      </c>
      <c r="AF84" s="1035">
        <v>2754852.04</v>
      </c>
      <c r="AG84" s="1035">
        <v>3555291.35</v>
      </c>
      <c r="AH84" s="1035">
        <v>3214238.8899999997</v>
      </c>
      <c r="AI84" s="1035">
        <v>4344912.53</v>
      </c>
      <c r="AJ84" s="1038">
        <v>17332266.710000001</v>
      </c>
      <c r="AK84" s="1039">
        <v>10384976.75</v>
      </c>
      <c r="AL84" s="1038">
        <v>9917093.0500000007</v>
      </c>
      <c r="AM84" s="1038">
        <v>11562520.029999999</v>
      </c>
      <c r="AN84" s="1038">
        <v>6106803.79</v>
      </c>
      <c r="AO84" s="1038">
        <v>5138935.08</v>
      </c>
      <c r="AP84" s="1038">
        <v>4275734.49</v>
      </c>
      <c r="AQ84" s="1038">
        <v>3314998.42</v>
      </c>
      <c r="AR84" s="1038">
        <v>2697128.87</v>
      </c>
      <c r="AS84" s="1038">
        <v>3159231.46</v>
      </c>
      <c r="AT84" s="1038">
        <v>3942662.6799999997</v>
      </c>
      <c r="AU84" s="1038">
        <v>5638307.9099999992</v>
      </c>
      <c r="AV84" s="1038">
        <v>9928464.1999999993</v>
      </c>
      <c r="AW84" s="1039">
        <v>11511238.689999999</v>
      </c>
      <c r="AX84" s="1038">
        <v>11647104.5</v>
      </c>
      <c r="AY84" s="1038">
        <v>10264988.85</v>
      </c>
      <c r="AZ84" s="1038">
        <v>7614849.1100000003</v>
      </c>
      <c r="BA84" s="1038">
        <v>5614694.1200000001</v>
      </c>
      <c r="BB84" s="1038">
        <v>3494060.3800000004</v>
      </c>
      <c r="BC84" s="1038">
        <v>2844796.2399999998</v>
      </c>
      <c r="BD84" s="1038">
        <v>4279157.97</v>
      </c>
      <c r="BE84" s="1038">
        <v>1461828.62</v>
      </c>
      <c r="BF84" s="1038">
        <v>3484539.12</v>
      </c>
      <c r="BG84" s="1038">
        <v>5129554.459999999</v>
      </c>
      <c r="BH84" s="1038">
        <v>9240192.3699999992</v>
      </c>
      <c r="BI84" s="1039">
        <v>12804981.140000001</v>
      </c>
      <c r="BJ84" s="1038">
        <v>0</v>
      </c>
      <c r="BK84" s="1038">
        <v>3839917.61</v>
      </c>
      <c r="BL84" s="1038">
        <v>3498712.52</v>
      </c>
      <c r="BM84" s="1038">
        <v>3171794.42</v>
      </c>
      <c r="BN84" s="1038">
        <v>1909386.21</v>
      </c>
      <c r="BO84" s="1038">
        <v>3142156.89</v>
      </c>
      <c r="BP84" s="1038">
        <v>3409921.05</v>
      </c>
      <c r="BQ84" s="1038">
        <v>3039192.91</v>
      </c>
      <c r="BR84" s="373">
        <v>3384535.31</v>
      </c>
      <c r="BS84" s="373"/>
      <c r="BT84" s="373"/>
      <c r="BU84" s="349">
        <f t="shared" si="86"/>
        <v>-1255420.9000000004</v>
      </c>
      <c r="BV84" s="350">
        <f t="shared" si="86"/>
        <v>236637.16999999993</v>
      </c>
      <c r="BW84" s="350">
        <f t="shared" si="86"/>
        <v>-432634.34999999963</v>
      </c>
      <c r="BX84" s="350">
        <f t="shared" si="86"/>
        <v>-316336.0700000003</v>
      </c>
      <c r="BY84" s="350">
        <f t="shared" si="86"/>
        <v>-117229.35000000009</v>
      </c>
      <c r="BZ84" s="350">
        <f t="shared" si="86"/>
        <v>-264987.5299999998</v>
      </c>
      <c r="CA84" s="350">
        <f t="shared" si="86"/>
        <v>-114341.97999999952</v>
      </c>
      <c r="CB84" s="350">
        <f t="shared" si="86"/>
        <v>204076.40999999922</v>
      </c>
      <c r="CC84" s="350">
        <f t="shared" si="86"/>
        <v>-566161.04</v>
      </c>
      <c r="CD84" s="351">
        <f t="shared" si="86"/>
        <v>-466069.36000000034</v>
      </c>
      <c r="CE84" s="350">
        <f t="shared" si="86"/>
        <v>346632.45999999903</v>
      </c>
      <c r="CF84" s="350">
        <f t="shared" si="86"/>
        <v>357094.48000000045</v>
      </c>
      <c r="CG84" s="350">
        <f t="shared" si="86"/>
        <v>936293.76000000071</v>
      </c>
      <c r="CH84" s="350">
        <f t="shared" si="86"/>
        <v>220399.00999999978</v>
      </c>
      <c r="CI84" s="350">
        <f t="shared" si="86"/>
        <v>109817.95999999903</v>
      </c>
      <c r="CJ84" s="350">
        <f t="shared" si="86"/>
        <v>390061.81000000052</v>
      </c>
      <c r="CK84" s="350">
        <f t="shared" si="87"/>
        <v>430281.75000000047</v>
      </c>
      <c r="CL84" s="352">
        <f t="shared" si="87"/>
        <v>550282.71</v>
      </c>
      <c r="CM84" s="353">
        <f t="shared" si="87"/>
        <v>1207370.7999999998</v>
      </c>
      <c r="CN84" s="352">
        <f t="shared" si="87"/>
        <v>372021</v>
      </c>
      <c r="CO84" s="352">
        <f t="shared" si="87"/>
        <v>172595.15000000037</v>
      </c>
      <c r="CP84" s="352">
        <f t="shared" si="87"/>
        <v>9641971.7800000012</v>
      </c>
      <c r="CQ84" s="354">
        <f t="shared" si="87"/>
        <v>1523369.290000001</v>
      </c>
      <c r="CR84" s="352">
        <f t="shared" si="87"/>
        <v>929892.08000000007</v>
      </c>
      <c r="CS84" s="352">
        <f t="shared" si="87"/>
        <v>3372881.4899999993</v>
      </c>
      <c r="CT84" s="352">
        <f t="shared" si="87"/>
        <v>-932349.96999999974</v>
      </c>
      <c r="CU84" s="352">
        <f t="shared" si="87"/>
        <v>46092.88000000082</v>
      </c>
      <c r="CV84" s="352">
        <f t="shared" si="87"/>
        <v>1194847.19</v>
      </c>
      <c r="CW84" s="352">
        <f t="shared" si="87"/>
        <v>627972.57999999961</v>
      </c>
      <c r="CX84" s="352">
        <f t="shared" si="87"/>
        <v>-57723.169999999925</v>
      </c>
      <c r="CY84" s="352">
        <f t="shared" si="88"/>
        <v>-396059.89000000013</v>
      </c>
      <c r="CZ84" s="352">
        <f t="shared" si="88"/>
        <v>728423.79</v>
      </c>
      <c r="DA84" s="352">
        <f t="shared" si="88"/>
        <v>1293395.379999999</v>
      </c>
      <c r="DB84" s="351">
        <f t="shared" si="88"/>
        <v>-7403802.5100000016</v>
      </c>
    </row>
    <row r="85" spans="1:106" x14ac:dyDescent="0.25">
      <c r="A85" s="296"/>
      <c r="B85" s="968" t="str">
        <f>$B$15</f>
        <v>Total</v>
      </c>
      <c r="C85" s="692">
        <f>SUM(C80:C84)</f>
        <v>85108722.810000002</v>
      </c>
      <c r="D85" s="692">
        <f>SUM(D80:D84)</f>
        <v>55009106.93999999</v>
      </c>
      <c r="E85" s="692">
        <f t="shared" ref="E85:CC85" si="89">SUM(E80:E84)</f>
        <v>36370230.269999996</v>
      </c>
      <c r="F85" s="692">
        <f t="shared" si="89"/>
        <v>19910856.09</v>
      </c>
      <c r="G85" s="692">
        <f t="shared" si="89"/>
        <v>14605098.199999999</v>
      </c>
      <c r="H85" s="692">
        <f t="shared" si="89"/>
        <v>13468079.780000001</v>
      </c>
      <c r="I85" s="692">
        <f t="shared" si="89"/>
        <v>14241938.1</v>
      </c>
      <c r="J85" s="692">
        <f t="shared" si="89"/>
        <v>18653783.289999999</v>
      </c>
      <c r="K85" s="692">
        <f t="shared" si="89"/>
        <v>39396589.810000002</v>
      </c>
      <c r="L85" s="692">
        <f t="shared" si="89"/>
        <v>73275216.75999999</v>
      </c>
      <c r="M85" s="692">
        <f t="shared" si="89"/>
        <v>81988063.599999994</v>
      </c>
      <c r="N85" s="692">
        <f t="shared" si="89"/>
        <v>83044078.999999985</v>
      </c>
      <c r="O85" s="692">
        <f t="shared" si="89"/>
        <v>64762729.619999997</v>
      </c>
      <c r="P85" s="692">
        <f t="shared" si="89"/>
        <v>54104253.709999993</v>
      </c>
      <c r="Q85" s="692">
        <f t="shared" si="89"/>
        <v>39609463.699999996</v>
      </c>
      <c r="R85" s="692">
        <f t="shared" si="89"/>
        <v>18248041.870000001</v>
      </c>
      <c r="S85" s="692">
        <f t="shared" si="89"/>
        <v>14063744.630000001</v>
      </c>
      <c r="T85" s="692">
        <f t="shared" si="89"/>
        <v>12826494.500000002</v>
      </c>
      <c r="U85" s="692">
        <f t="shared" si="89"/>
        <v>13709933.65</v>
      </c>
      <c r="V85" s="692">
        <f t="shared" si="89"/>
        <v>17948382.379999999</v>
      </c>
      <c r="W85" s="692">
        <f t="shared" si="89"/>
        <v>36625082.479999997</v>
      </c>
      <c r="X85" s="692">
        <f t="shared" si="89"/>
        <v>64126924.829999998</v>
      </c>
      <c r="Y85" s="692">
        <f t="shared" si="89"/>
        <v>93251502.379999995</v>
      </c>
      <c r="Z85" s="692">
        <f t="shared" si="89"/>
        <v>90637822.079999998</v>
      </c>
      <c r="AA85" s="692">
        <f t="shared" si="89"/>
        <v>79828568.160000011</v>
      </c>
      <c r="AB85" s="692">
        <f t="shared" si="89"/>
        <v>53718476.829999998</v>
      </c>
      <c r="AC85" s="692">
        <f t="shared" si="89"/>
        <v>33432868.5</v>
      </c>
      <c r="AD85" s="692">
        <f t="shared" si="89"/>
        <v>20010596.440000001</v>
      </c>
      <c r="AE85" s="692">
        <f t="shared" si="89"/>
        <v>16007169.83</v>
      </c>
      <c r="AF85" s="692">
        <f t="shared" si="89"/>
        <v>15260016.27</v>
      </c>
      <c r="AG85" s="692">
        <v>16708233</v>
      </c>
      <c r="AH85" s="692">
        <v>20120238.150000002</v>
      </c>
      <c r="AI85" s="692">
        <v>44476972.719999999</v>
      </c>
      <c r="AJ85" s="693">
        <v>101555716.81</v>
      </c>
      <c r="AK85" s="694">
        <v>106740046.29000001</v>
      </c>
      <c r="AL85" s="693">
        <v>120690777.52000001</v>
      </c>
      <c r="AM85" s="693">
        <v>105019544.73000002</v>
      </c>
      <c r="AN85" s="693">
        <f>SUM(AN80:AN84)</f>
        <v>71662240.530000001</v>
      </c>
      <c r="AO85" s="693">
        <v>48314150.189999998</v>
      </c>
      <c r="AP85" s="693">
        <v>24336340.510000005</v>
      </c>
      <c r="AQ85" s="693">
        <v>19405754.759999998</v>
      </c>
      <c r="AR85" s="693">
        <v>17674972.59</v>
      </c>
      <c r="AS85" s="693">
        <v>19476375.210000001</v>
      </c>
      <c r="AT85" s="693">
        <v>31001954.309999999</v>
      </c>
      <c r="AU85" s="693">
        <v>52274680.129999995</v>
      </c>
      <c r="AV85" s="693">
        <v>93226872.38000001</v>
      </c>
      <c r="AW85" s="694">
        <v>127503106.97999999</v>
      </c>
      <c r="AX85" s="693">
        <v>112451192.26000001</v>
      </c>
      <c r="AY85" s="693">
        <v>103572032.48999998</v>
      </c>
      <c r="AZ85" s="693">
        <v>59538570.68</v>
      </c>
      <c r="BA85" s="693">
        <v>37202560.549999997</v>
      </c>
      <c r="BB85" s="693">
        <v>21452184.119999997</v>
      </c>
      <c r="BC85" s="693">
        <v>16077935.42</v>
      </c>
      <c r="BD85" s="693">
        <v>17362213.27</v>
      </c>
      <c r="BE85" s="693">
        <v>14802483.949999999</v>
      </c>
      <c r="BF85" s="693">
        <v>21953329.430000003</v>
      </c>
      <c r="BG85" s="693">
        <v>48183252.130000003</v>
      </c>
      <c r="BH85" s="693">
        <v>82250742.760000005</v>
      </c>
      <c r="BI85" s="694">
        <v>106956396.27000001</v>
      </c>
      <c r="BJ85" s="693">
        <v>99068978.590000004</v>
      </c>
      <c r="BK85" s="693">
        <v>86164804.439999998</v>
      </c>
      <c r="BL85" s="693">
        <v>66436840.390000001</v>
      </c>
      <c r="BM85" s="693">
        <v>37000791.009999998</v>
      </c>
      <c r="BN85" s="693">
        <f>SUM(BN80:BN84)</f>
        <v>18031092.91</v>
      </c>
      <c r="BO85" s="693">
        <v>16296401.33</v>
      </c>
      <c r="BP85" s="693">
        <v>15529470.809999999</v>
      </c>
      <c r="BQ85" s="693">
        <v>15983443.299999999</v>
      </c>
      <c r="BR85" s="368">
        <v>21585623.109999996</v>
      </c>
      <c r="BS85" s="368"/>
      <c r="BT85" s="368"/>
      <c r="BU85" s="267">
        <f t="shared" si="89"/>
        <v>-20345993.190000005</v>
      </c>
      <c r="BV85" s="224">
        <f t="shared" si="89"/>
        <v>-904853.22999999952</v>
      </c>
      <c r="BW85" s="224">
        <f t="shared" si="89"/>
        <v>3239233.4299999988</v>
      </c>
      <c r="BX85" s="224">
        <f t="shared" si="89"/>
        <v>-1662814.2199999995</v>
      </c>
      <c r="BY85" s="224">
        <f t="shared" si="89"/>
        <v>-541353.56999999948</v>
      </c>
      <c r="BZ85" s="224">
        <f t="shared" si="89"/>
        <v>-641585.28000000026</v>
      </c>
      <c r="CA85" s="224">
        <f t="shared" si="89"/>
        <v>-532004.4499999996</v>
      </c>
      <c r="CB85" s="224">
        <f t="shared" si="89"/>
        <v>-705400.91000000155</v>
      </c>
      <c r="CC85" s="224">
        <f t="shared" si="89"/>
        <v>-2771507.330000001</v>
      </c>
      <c r="CD85" s="237">
        <f t="shared" ref="CD85:DB85" si="90">SUM(CD80:CD84)</f>
        <v>-9148291.9299999997</v>
      </c>
      <c r="CE85" s="224">
        <f t="shared" si="90"/>
        <v>11263438.779999997</v>
      </c>
      <c r="CF85" s="224">
        <f t="shared" si="90"/>
        <v>7593743.080000001</v>
      </c>
      <c r="CG85" s="224">
        <f t="shared" si="90"/>
        <v>15065838.540000003</v>
      </c>
      <c r="CH85" s="224">
        <f t="shared" si="90"/>
        <v>-385776.87999999709</v>
      </c>
      <c r="CI85" s="224">
        <f t="shared" si="90"/>
        <v>-6176595.1999999993</v>
      </c>
      <c r="CJ85" s="224">
        <f t="shared" si="90"/>
        <v>1762554.5699999996</v>
      </c>
      <c r="CK85" s="224">
        <f t="shared" si="90"/>
        <v>1943425.2000000011</v>
      </c>
      <c r="CL85" s="227">
        <f t="shared" si="90"/>
        <v>2433521.7699999996</v>
      </c>
      <c r="CM85" s="374">
        <f t="shared" si="90"/>
        <v>2998300.13</v>
      </c>
      <c r="CN85" s="227">
        <f t="shared" si="90"/>
        <v>2171855.7700000009</v>
      </c>
      <c r="CO85" s="227">
        <f t="shared" si="90"/>
        <v>7851890.240000003</v>
      </c>
      <c r="CP85" s="227">
        <f t="shared" si="90"/>
        <v>37428791.980000004</v>
      </c>
      <c r="CQ85" s="268">
        <f t="shared" si="90"/>
        <v>13488543.909999998</v>
      </c>
      <c r="CR85" s="227">
        <f t="shared" si="90"/>
        <v>30052955.440000005</v>
      </c>
      <c r="CS85" s="227">
        <f t="shared" si="90"/>
        <v>25190976.57</v>
      </c>
      <c r="CT85" s="227">
        <f t="shared" si="90"/>
        <v>17943763.699999999</v>
      </c>
      <c r="CU85" s="227">
        <f t="shared" si="90"/>
        <v>14881281.690000001</v>
      </c>
      <c r="CV85" s="227">
        <f t="shared" si="90"/>
        <v>4325744.0700000022</v>
      </c>
      <c r="CW85" s="227">
        <f t="shared" si="90"/>
        <v>3398584.9299999974</v>
      </c>
      <c r="CX85" s="227">
        <f t="shared" si="90"/>
        <v>2414956.3200000008</v>
      </c>
      <c r="CY85" s="227">
        <f t="shared" si="90"/>
        <v>2768141.4300000011</v>
      </c>
      <c r="CZ85" s="227">
        <f t="shared" si="90"/>
        <v>10881716.16</v>
      </c>
      <c r="DA85" s="227">
        <f t="shared" si="90"/>
        <v>7797707.4099999946</v>
      </c>
      <c r="DB85" s="237">
        <f t="shared" si="90"/>
        <v>-8328844.429999996</v>
      </c>
    </row>
    <row r="86" spans="1:106" x14ac:dyDescent="0.25">
      <c r="A86" s="296">
        <f>+A79+1</f>
        <v>12</v>
      </c>
      <c r="B86" s="998" t="s">
        <v>85</v>
      </c>
      <c r="C86" s="1040"/>
      <c r="D86" s="1041"/>
      <c r="E86" s="1041"/>
      <c r="F86" s="1041"/>
      <c r="G86" s="1041"/>
      <c r="H86" s="1041"/>
      <c r="I86" s="1041"/>
      <c r="J86" s="1041"/>
      <c r="K86" s="1041"/>
      <c r="L86" s="1042"/>
      <c r="M86" s="1043"/>
      <c r="N86" s="1042"/>
      <c r="O86" s="1041"/>
      <c r="P86" s="1041"/>
      <c r="Q86" s="1041"/>
      <c r="R86" s="1041"/>
      <c r="S86" s="89"/>
      <c r="T86" s="89"/>
      <c r="U86" s="89"/>
      <c r="V86" s="89"/>
      <c r="W86" s="89"/>
      <c r="X86" s="727"/>
      <c r="Y86" s="138"/>
      <c r="Z86" s="89"/>
      <c r="AA86" s="89"/>
      <c r="AB86" s="89"/>
      <c r="AC86" s="89"/>
      <c r="AD86" s="89"/>
      <c r="AE86" s="89"/>
      <c r="AF86" s="89"/>
      <c r="AG86" s="89"/>
      <c r="AH86" s="89"/>
      <c r="AI86" s="89"/>
      <c r="AJ86" s="93"/>
      <c r="AK86" s="725"/>
      <c r="AL86" s="93"/>
      <c r="AM86" s="93"/>
      <c r="AN86" s="93"/>
      <c r="AO86" s="93"/>
      <c r="AP86" s="93"/>
      <c r="AQ86" s="93"/>
      <c r="AR86" s="93"/>
      <c r="AS86" s="93"/>
      <c r="AT86" s="93"/>
      <c r="AU86" s="93"/>
      <c r="AV86" s="93"/>
      <c r="AW86" s="725"/>
      <c r="AX86" s="93"/>
      <c r="AY86" s="93"/>
      <c r="AZ86" s="93"/>
      <c r="BA86" s="93"/>
      <c r="BB86" s="93"/>
      <c r="BC86" s="93"/>
      <c r="BD86" s="93"/>
      <c r="BE86" s="93"/>
      <c r="BF86" s="93"/>
      <c r="BG86" s="93"/>
      <c r="BH86" s="93"/>
      <c r="BI86" s="725"/>
      <c r="BJ86" s="93"/>
      <c r="BK86" s="93"/>
      <c r="BL86" s="93"/>
      <c r="BM86" s="93"/>
      <c r="BN86" s="93"/>
      <c r="BO86" s="93"/>
      <c r="BP86" s="93"/>
      <c r="BQ86" s="93"/>
      <c r="BR86" s="37"/>
      <c r="BS86" s="37"/>
      <c r="BT86" s="37"/>
      <c r="BU86" s="127"/>
      <c r="BV86" s="35"/>
      <c r="BW86" s="36"/>
      <c r="BX86" s="36"/>
      <c r="BY86" s="36"/>
      <c r="BZ86" s="36"/>
      <c r="CA86" s="36"/>
      <c r="CB86" s="36"/>
      <c r="CC86" s="36"/>
      <c r="CD86" s="248"/>
      <c r="CE86" s="35"/>
      <c r="CF86" s="35"/>
      <c r="CG86" s="36"/>
      <c r="CH86" s="36"/>
      <c r="CI86" s="36"/>
      <c r="CJ86" s="36"/>
      <c r="CK86" s="36"/>
      <c r="CL86" s="183"/>
      <c r="CM86" s="185"/>
      <c r="CN86" s="183"/>
      <c r="CO86" s="183"/>
      <c r="CP86" s="183"/>
      <c r="CQ86" s="238"/>
      <c r="CR86" s="35"/>
      <c r="CS86" s="35"/>
      <c r="CT86" s="35"/>
      <c r="CU86" s="35"/>
      <c r="CV86" s="35"/>
      <c r="CW86" s="35"/>
      <c r="CX86" s="183"/>
      <c r="CY86" s="183"/>
      <c r="CZ86" s="183"/>
      <c r="DA86" s="183"/>
      <c r="DB86" s="248"/>
    </row>
    <row r="87" spans="1:106" x14ac:dyDescent="0.25">
      <c r="A87" s="296"/>
      <c r="B87" s="968" t="str">
        <f>$B$10</f>
        <v>Residential [1]</v>
      </c>
      <c r="C87" s="105" t="s">
        <v>86</v>
      </c>
      <c r="D87" s="89" t="s">
        <v>86</v>
      </c>
      <c r="E87" s="89" t="s">
        <v>86</v>
      </c>
      <c r="F87" s="89" t="s">
        <v>86</v>
      </c>
      <c r="G87" s="89" t="s">
        <v>86</v>
      </c>
      <c r="H87" s="89" t="s">
        <v>86</v>
      </c>
      <c r="I87" s="89" t="s">
        <v>86</v>
      </c>
      <c r="J87" s="89" t="s">
        <v>86</v>
      </c>
      <c r="K87" s="89" t="s">
        <v>86</v>
      </c>
      <c r="L87" s="93" t="s">
        <v>86</v>
      </c>
      <c r="M87" s="138" t="s">
        <v>86</v>
      </c>
      <c r="N87" s="93" t="s">
        <v>86</v>
      </c>
      <c r="O87" s="89" t="s">
        <v>86</v>
      </c>
      <c r="P87" s="89" t="s">
        <v>86</v>
      </c>
      <c r="Q87" s="89" t="s">
        <v>86</v>
      </c>
      <c r="R87" s="89" t="s">
        <v>86</v>
      </c>
      <c r="S87" s="89" t="s">
        <v>86</v>
      </c>
      <c r="T87" s="89" t="s">
        <v>86</v>
      </c>
      <c r="U87" s="89" t="s">
        <v>86</v>
      </c>
      <c r="V87" s="89" t="s">
        <v>86</v>
      </c>
      <c r="W87" s="89" t="s">
        <v>86</v>
      </c>
      <c r="X87" s="727" t="s">
        <v>86</v>
      </c>
      <c r="Y87" s="725" t="s">
        <v>86</v>
      </c>
      <c r="Z87" s="93" t="s">
        <v>86</v>
      </c>
      <c r="AA87" s="89" t="s">
        <v>86</v>
      </c>
      <c r="AB87" s="89" t="s">
        <v>86</v>
      </c>
      <c r="AC87" s="89" t="s">
        <v>86</v>
      </c>
      <c r="AD87" s="89" t="s">
        <v>86</v>
      </c>
      <c r="AE87" s="89" t="s">
        <v>86</v>
      </c>
      <c r="AF87" s="89" t="s">
        <v>86</v>
      </c>
      <c r="AG87" s="89" t="s">
        <v>86</v>
      </c>
      <c r="AH87" s="89" t="s">
        <v>86</v>
      </c>
      <c r="AI87" s="89" t="s">
        <v>86</v>
      </c>
      <c r="AJ87" s="93" t="s">
        <v>86</v>
      </c>
      <c r="AK87" s="725" t="s">
        <v>86</v>
      </c>
      <c r="AL87" s="93" t="s">
        <v>86</v>
      </c>
      <c r="AM87" s="93" t="s">
        <v>86</v>
      </c>
      <c r="AN87" s="93" t="s">
        <v>86</v>
      </c>
      <c r="AO87" s="93" t="s">
        <v>86</v>
      </c>
      <c r="AP87" s="93" t="s">
        <v>86</v>
      </c>
      <c r="AQ87" s="93" t="s">
        <v>86</v>
      </c>
      <c r="AR87" s="93" t="s">
        <v>86</v>
      </c>
      <c r="AS87" s="93" t="s">
        <v>86</v>
      </c>
      <c r="AT87" s="93" t="s">
        <v>86</v>
      </c>
      <c r="AU87" s="93" t="s">
        <v>86</v>
      </c>
      <c r="AV87" s="93" t="s">
        <v>86</v>
      </c>
      <c r="AW87" s="725" t="s">
        <v>86</v>
      </c>
      <c r="AX87" s="93" t="s">
        <v>86</v>
      </c>
      <c r="AY87" s="93" t="s">
        <v>86</v>
      </c>
      <c r="AZ87" s="93" t="s">
        <v>86</v>
      </c>
      <c r="BA87" s="93" t="s">
        <v>86</v>
      </c>
      <c r="BB87" s="93" t="s">
        <v>86</v>
      </c>
      <c r="BC87" s="93" t="s">
        <v>86</v>
      </c>
      <c r="BD87" s="93" t="s">
        <v>86</v>
      </c>
      <c r="BE87" s="93" t="s">
        <v>86</v>
      </c>
      <c r="BF87" s="93" t="s">
        <v>86</v>
      </c>
      <c r="BG87" s="93" t="s">
        <v>86</v>
      </c>
      <c r="BH87" s="93" t="s">
        <v>86</v>
      </c>
      <c r="BI87" s="725" t="s">
        <v>86</v>
      </c>
      <c r="BJ87" s="93" t="s">
        <v>86</v>
      </c>
      <c r="BK87" s="93" t="s">
        <v>86</v>
      </c>
      <c r="BL87" s="93" t="s">
        <v>86</v>
      </c>
      <c r="BM87" s="93" t="s">
        <v>86</v>
      </c>
      <c r="BN87" s="93" t="s">
        <v>86</v>
      </c>
      <c r="BO87" s="93" t="s">
        <v>86</v>
      </c>
      <c r="BP87" s="93" t="s">
        <v>86</v>
      </c>
      <c r="BQ87" s="93" t="s">
        <v>86</v>
      </c>
      <c r="BR87" s="37" t="s">
        <v>86</v>
      </c>
      <c r="BS87" s="37"/>
      <c r="BT87" s="37"/>
      <c r="BU87" s="238" t="s">
        <v>86</v>
      </c>
      <c r="BV87" s="35" t="s">
        <v>86</v>
      </c>
      <c r="BW87" s="50" t="s">
        <v>86</v>
      </c>
      <c r="BX87" s="50" t="s">
        <v>86</v>
      </c>
      <c r="BY87" s="50" t="s">
        <v>86</v>
      </c>
      <c r="BZ87" s="50" t="s">
        <v>86</v>
      </c>
      <c r="CA87" s="50" t="s">
        <v>86</v>
      </c>
      <c r="CB87" s="50" t="s">
        <v>86</v>
      </c>
      <c r="CC87" s="50" t="s">
        <v>86</v>
      </c>
      <c r="CD87" s="375" t="s">
        <v>86</v>
      </c>
      <c r="CE87" s="35" t="s">
        <v>86</v>
      </c>
      <c r="CF87" s="35" t="s">
        <v>86</v>
      </c>
      <c r="CG87" s="50" t="s">
        <v>86</v>
      </c>
      <c r="CH87" s="50" t="s">
        <v>86</v>
      </c>
      <c r="CI87" s="50" t="s">
        <v>86</v>
      </c>
      <c r="CJ87" s="50" t="s">
        <v>86</v>
      </c>
      <c r="CK87" s="50" t="s">
        <v>86</v>
      </c>
      <c r="CL87" s="184" t="s">
        <v>86</v>
      </c>
      <c r="CM87" s="376" t="s">
        <v>86</v>
      </c>
      <c r="CN87" s="184" t="s">
        <v>86</v>
      </c>
      <c r="CO87" s="184" t="s">
        <v>86</v>
      </c>
      <c r="CP87" s="184" t="s">
        <v>86</v>
      </c>
      <c r="CQ87" s="259" t="s">
        <v>86</v>
      </c>
      <c r="CR87" s="184" t="s">
        <v>86</v>
      </c>
      <c r="CS87" s="184" t="s">
        <v>86</v>
      </c>
      <c r="CT87" s="184" t="s">
        <v>86</v>
      </c>
      <c r="CU87" s="184" t="s">
        <v>86</v>
      </c>
      <c r="CV87" s="184" t="s">
        <v>86</v>
      </c>
      <c r="CW87" s="184" t="s">
        <v>86</v>
      </c>
      <c r="CX87" s="184" t="s">
        <v>86</v>
      </c>
      <c r="CY87" s="184" t="s">
        <v>86</v>
      </c>
      <c r="CZ87" s="184" t="s">
        <v>86</v>
      </c>
      <c r="DA87" s="184" t="s">
        <v>86</v>
      </c>
      <c r="DB87" s="375" t="s">
        <v>86</v>
      </c>
    </row>
    <row r="88" spans="1:106" x14ac:dyDescent="0.25">
      <c r="A88" s="296"/>
      <c r="B88" s="968" t="str">
        <f>$B$11</f>
        <v>Low Income Residential [2]</v>
      </c>
      <c r="C88" s="105" t="s">
        <v>86</v>
      </c>
      <c r="D88" s="89" t="s">
        <v>86</v>
      </c>
      <c r="E88" s="89" t="s">
        <v>86</v>
      </c>
      <c r="F88" s="89" t="s">
        <v>86</v>
      </c>
      <c r="G88" s="89" t="s">
        <v>86</v>
      </c>
      <c r="H88" s="89" t="s">
        <v>86</v>
      </c>
      <c r="I88" s="89" t="s">
        <v>86</v>
      </c>
      <c r="J88" s="89" t="s">
        <v>86</v>
      </c>
      <c r="K88" s="89" t="s">
        <v>86</v>
      </c>
      <c r="L88" s="93" t="s">
        <v>86</v>
      </c>
      <c r="M88" s="138" t="s">
        <v>86</v>
      </c>
      <c r="N88" s="93" t="s">
        <v>86</v>
      </c>
      <c r="O88" s="89" t="s">
        <v>86</v>
      </c>
      <c r="P88" s="89" t="s">
        <v>86</v>
      </c>
      <c r="Q88" s="89" t="s">
        <v>86</v>
      </c>
      <c r="R88" s="89" t="s">
        <v>86</v>
      </c>
      <c r="S88" s="89" t="s">
        <v>86</v>
      </c>
      <c r="T88" s="89" t="s">
        <v>86</v>
      </c>
      <c r="U88" s="89" t="s">
        <v>86</v>
      </c>
      <c r="V88" s="89" t="s">
        <v>86</v>
      </c>
      <c r="W88" s="89" t="s">
        <v>86</v>
      </c>
      <c r="X88" s="727" t="s">
        <v>86</v>
      </c>
      <c r="Y88" s="725" t="s">
        <v>86</v>
      </c>
      <c r="Z88" s="93" t="s">
        <v>86</v>
      </c>
      <c r="AA88" s="89" t="s">
        <v>86</v>
      </c>
      <c r="AB88" s="89" t="s">
        <v>86</v>
      </c>
      <c r="AC88" s="89" t="s">
        <v>86</v>
      </c>
      <c r="AD88" s="89" t="s">
        <v>86</v>
      </c>
      <c r="AE88" s="89" t="s">
        <v>86</v>
      </c>
      <c r="AF88" s="89" t="s">
        <v>86</v>
      </c>
      <c r="AG88" s="89" t="s">
        <v>86</v>
      </c>
      <c r="AH88" s="89" t="s">
        <v>86</v>
      </c>
      <c r="AI88" s="89" t="s">
        <v>86</v>
      </c>
      <c r="AJ88" s="93" t="s">
        <v>86</v>
      </c>
      <c r="AK88" s="725" t="s">
        <v>86</v>
      </c>
      <c r="AL88" s="93" t="s">
        <v>86</v>
      </c>
      <c r="AM88" s="93" t="s">
        <v>86</v>
      </c>
      <c r="AN88" s="93" t="s">
        <v>86</v>
      </c>
      <c r="AO88" s="93" t="s">
        <v>86</v>
      </c>
      <c r="AP88" s="93" t="s">
        <v>86</v>
      </c>
      <c r="AQ88" s="93" t="s">
        <v>86</v>
      </c>
      <c r="AR88" s="93" t="s">
        <v>86</v>
      </c>
      <c r="AS88" s="93" t="s">
        <v>86</v>
      </c>
      <c r="AT88" s="93" t="s">
        <v>86</v>
      </c>
      <c r="AU88" s="93" t="s">
        <v>86</v>
      </c>
      <c r="AV88" s="93" t="s">
        <v>86</v>
      </c>
      <c r="AW88" s="725" t="s">
        <v>86</v>
      </c>
      <c r="AX88" s="93" t="s">
        <v>86</v>
      </c>
      <c r="AY88" s="93" t="s">
        <v>86</v>
      </c>
      <c r="AZ88" s="93" t="s">
        <v>86</v>
      </c>
      <c r="BA88" s="93" t="s">
        <v>86</v>
      </c>
      <c r="BB88" s="93" t="s">
        <v>86</v>
      </c>
      <c r="BC88" s="93" t="s">
        <v>86</v>
      </c>
      <c r="BD88" s="93" t="s">
        <v>86</v>
      </c>
      <c r="BE88" s="93" t="s">
        <v>86</v>
      </c>
      <c r="BF88" s="93" t="s">
        <v>86</v>
      </c>
      <c r="BG88" s="93" t="s">
        <v>86</v>
      </c>
      <c r="BH88" s="93" t="s">
        <v>86</v>
      </c>
      <c r="BI88" s="725" t="s">
        <v>86</v>
      </c>
      <c r="BJ88" s="93" t="s">
        <v>86</v>
      </c>
      <c r="BK88" s="93" t="s">
        <v>86</v>
      </c>
      <c r="BL88" s="93" t="s">
        <v>86</v>
      </c>
      <c r="BM88" s="93" t="s">
        <v>86</v>
      </c>
      <c r="BN88" s="93" t="s">
        <v>86</v>
      </c>
      <c r="BO88" s="93" t="s">
        <v>86</v>
      </c>
      <c r="BP88" s="93" t="s">
        <v>86</v>
      </c>
      <c r="BQ88" s="93" t="s">
        <v>86</v>
      </c>
      <c r="BR88" s="37" t="s">
        <v>86</v>
      </c>
      <c r="BS88" s="37"/>
      <c r="BT88" s="37"/>
      <c r="BU88" s="238" t="s">
        <v>86</v>
      </c>
      <c r="BV88" s="35" t="s">
        <v>86</v>
      </c>
      <c r="BW88" s="50" t="s">
        <v>86</v>
      </c>
      <c r="BX88" s="50" t="s">
        <v>86</v>
      </c>
      <c r="BY88" s="50" t="s">
        <v>86</v>
      </c>
      <c r="BZ88" s="50" t="s">
        <v>86</v>
      </c>
      <c r="CA88" s="50" t="s">
        <v>86</v>
      </c>
      <c r="CB88" s="50" t="s">
        <v>86</v>
      </c>
      <c r="CC88" s="50" t="s">
        <v>86</v>
      </c>
      <c r="CD88" s="375" t="s">
        <v>86</v>
      </c>
      <c r="CE88" s="35" t="s">
        <v>86</v>
      </c>
      <c r="CF88" s="35" t="s">
        <v>86</v>
      </c>
      <c r="CG88" s="50" t="s">
        <v>86</v>
      </c>
      <c r="CH88" s="50" t="s">
        <v>86</v>
      </c>
      <c r="CI88" s="50" t="s">
        <v>86</v>
      </c>
      <c r="CJ88" s="50" t="s">
        <v>86</v>
      </c>
      <c r="CK88" s="50" t="s">
        <v>86</v>
      </c>
      <c r="CL88" s="184" t="s">
        <v>86</v>
      </c>
      <c r="CM88" s="376" t="s">
        <v>86</v>
      </c>
      <c r="CN88" s="184" t="s">
        <v>86</v>
      </c>
      <c r="CO88" s="184" t="s">
        <v>86</v>
      </c>
      <c r="CP88" s="184" t="s">
        <v>86</v>
      </c>
      <c r="CQ88" s="259" t="s">
        <v>86</v>
      </c>
      <c r="CR88" s="184" t="s">
        <v>86</v>
      </c>
      <c r="CS88" s="184" t="s">
        <v>86</v>
      </c>
      <c r="CT88" s="184" t="s">
        <v>86</v>
      </c>
      <c r="CU88" s="184" t="s">
        <v>86</v>
      </c>
      <c r="CV88" s="184" t="s">
        <v>86</v>
      </c>
      <c r="CW88" s="184" t="s">
        <v>86</v>
      </c>
      <c r="CX88" s="184" t="s">
        <v>86</v>
      </c>
      <c r="CY88" s="184" t="s">
        <v>86</v>
      </c>
      <c r="CZ88" s="184" t="s">
        <v>86</v>
      </c>
      <c r="DA88" s="184" t="s">
        <v>86</v>
      </c>
      <c r="DB88" s="375" t="s">
        <v>86</v>
      </c>
    </row>
    <row r="89" spans="1:106" x14ac:dyDescent="0.25">
      <c r="A89" s="296"/>
      <c r="B89" s="968" t="str">
        <f>$B$12</f>
        <v>Small C&amp;I [3]</v>
      </c>
      <c r="C89" s="105" t="s">
        <v>86</v>
      </c>
      <c r="D89" s="89" t="s">
        <v>86</v>
      </c>
      <c r="E89" s="89" t="s">
        <v>86</v>
      </c>
      <c r="F89" s="89" t="s">
        <v>86</v>
      </c>
      <c r="G89" s="89" t="s">
        <v>86</v>
      </c>
      <c r="H89" s="89" t="s">
        <v>86</v>
      </c>
      <c r="I89" s="89" t="s">
        <v>86</v>
      </c>
      <c r="J89" s="89" t="s">
        <v>86</v>
      </c>
      <c r="K89" s="89" t="s">
        <v>86</v>
      </c>
      <c r="L89" s="93" t="s">
        <v>86</v>
      </c>
      <c r="M89" s="138" t="s">
        <v>86</v>
      </c>
      <c r="N89" s="93" t="s">
        <v>86</v>
      </c>
      <c r="O89" s="89" t="s">
        <v>86</v>
      </c>
      <c r="P89" s="89" t="s">
        <v>86</v>
      </c>
      <c r="Q89" s="89" t="s">
        <v>86</v>
      </c>
      <c r="R89" s="89" t="s">
        <v>86</v>
      </c>
      <c r="S89" s="89" t="s">
        <v>86</v>
      </c>
      <c r="T89" s="89" t="s">
        <v>86</v>
      </c>
      <c r="U89" s="89" t="s">
        <v>86</v>
      </c>
      <c r="V89" s="89" t="s">
        <v>86</v>
      </c>
      <c r="W89" s="89" t="s">
        <v>86</v>
      </c>
      <c r="X89" s="727" t="s">
        <v>86</v>
      </c>
      <c r="Y89" s="725" t="s">
        <v>86</v>
      </c>
      <c r="Z89" s="93" t="s">
        <v>86</v>
      </c>
      <c r="AA89" s="89" t="s">
        <v>86</v>
      </c>
      <c r="AB89" s="89" t="s">
        <v>86</v>
      </c>
      <c r="AC89" s="89" t="s">
        <v>86</v>
      </c>
      <c r="AD89" s="89" t="s">
        <v>86</v>
      </c>
      <c r="AE89" s="89" t="s">
        <v>86</v>
      </c>
      <c r="AF89" s="89" t="s">
        <v>86</v>
      </c>
      <c r="AG89" s="89" t="s">
        <v>86</v>
      </c>
      <c r="AH89" s="89" t="s">
        <v>86</v>
      </c>
      <c r="AI89" s="89" t="s">
        <v>86</v>
      </c>
      <c r="AJ89" s="93" t="s">
        <v>86</v>
      </c>
      <c r="AK89" s="725" t="s">
        <v>86</v>
      </c>
      <c r="AL89" s="93" t="s">
        <v>86</v>
      </c>
      <c r="AM89" s="93" t="s">
        <v>86</v>
      </c>
      <c r="AN89" s="93" t="s">
        <v>86</v>
      </c>
      <c r="AO89" s="93" t="s">
        <v>86</v>
      </c>
      <c r="AP89" s="93" t="s">
        <v>86</v>
      </c>
      <c r="AQ89" s="93" t="s">
        <v>86</v>
      </c>
      <c r="AR89" s="93" t="s">
        <v>86</v>
      </c>
      <c r="AS89" s="93" t="s">
        <v>86</v>
      </c>
      <c r="AT89" s="93" t="s">
        <v>86</v>
      </c>
      <c r="AU89" s="93" t="s">
        <v>86</v>
      </c>
      <c r="AV89" s="93" t="s">
        <v>86</v>
      </c>
      <c r="AW89" s="725" t="s">
        <v>86</v>
      </c>
      <c r="AX89" s="93" t="s">
        <v>86</v>
      </c>
      <c r="AY89" s="93" t="s">
        <v>86</v>
      </c>
      <c r="AZ89" s="93" t="s">
        <v>86</v>
      </c>
      <c r="BA89" s="93" t="s">
        <v>86</v>
      </c>
      <c r="BB89" s="93" t="s">
        <v>86</v>
      </c>
      <c r="BC89" s="93" t="s">
        <v>86</v>
      </c>
      <c r="BD89" s="93" t="s">
        <v>86</v>
      </c>
      <c r="BE89" s="93" t="s">
        <v>86</v>
      </c>
      <c r="BF89" s="93" t="s">
        <v>86</v>
      </c>
      <c r="BG89" s="93" t="s">
        <v>86</v>
      </c>
      <c r="BH89" s="93" t="s">
        <v>86</v>
      </c>
      <c r="BI89" s="725" t="s">
        <v>86</v>
      </c>
      <c r="BJ89" s="93" t="s">
        <v>86</v>
      </c>
      <c r="BK89" s="93" t="s">
        <v>86</v>
      </c>
      <c r="BL89" s="93" t="s">
        <v>86</v>
      </c>
      <c r="BM89" s="93" t="s">
        <v>86</v>
      </c>
      <c r="BN89" s="93" t="s">
        <v>86</v>
      </c>
      <c r="BO89" s="93" t="s">
        <v>86</v>
      </c>
      <c r="BP89" s="93" t="s">
        <v>86</v>
      </c>
      <c r="BQ89" s="93" t="s">
        <v>86</v>
      </c>
      <c r="BR89" s="37" t="s">
        <v>86</v>
      </c>
      <c r="BS89" s="37"/>
      <c r="BT89" s="37"/>
      <c r="BU89" s="238" t="s">
        <v>86</v>
      </c>
      <c r="BV89" s="35" t="s">
        <v>86</v>
      </c>
      <c r="BW89" s="50" t="s">
        <v>86</v>
      </c>
      <c r="BX89" s="50" t="s">
        <v>86</v>
      </c>
      <c r="BY89" s="50" t="s">
        <v>86</v>
      </c>
      <c r="BZ89" s="50" t="s">
        <v>86</v>
      </c>
      <c r="CA89" s="50" t="s">
        <v>86</v>
      </c>
      <c r="CB89" s="50" t="s">
        <v>86</v>
      </c>
      <c r="CC89" s="50" t="s">
        <v>86</v>
      </c>
      <c r="CD89" s="375" t="s">
        <v>86</v>
      </c>
      <c r="CE89" s="35" t="s">
        <v>86</v>
      </c>
      <c r="CF89" s="35" t="s">
        <v>86</v>
      </c>
      <c r="CG89" s="50" t="s">
        <v>86</v>
      </c>
      <c r="CH89" s="50" t="s">
        <v>86</v>
      </c>
      <c r="CI89" s="50" t="s">
        <v>86</v>
      </c>
      <c r="CJ89" s="50" t="s">
        <v>86</v>
      </c>
      <c r="CK89" s="50" t="s">
        <v>86</v>
      </c>
      <c r="CL89" s="184" t="s">
        <v>86</v>
      </c>
      <c r="CM89" s="376" t="s">
        <v>86</v>
      </c>
      <c r="CN89" s="184" t="s">
        <v>86</v>
      </c>
      <c r="CO89" s="184" t="s">
        <v>86</v>
      </c>
      <c r="CP89" s="184" t="s">
        <v>86</v>
      </c>
      <c r="CQ89" s="259" t="s">
        <v>86</v>
      </c>
      <c r="CR89" s="184" t="s">
        <v>86</v>
      </c>
      <c r="CS89" s="184" t="s">
        <v>86</v>
      </c>
      <c r="CT89" s="184" t="s">
        <v>86</v>
      </c>
      <c r="CU89" s="184" t="s">
        <v>86</v>
      </c>
      <c r="CV89" s="184" t="s">
        <v>86</v>
      </c>
      <c r="CW89" s="184" t="s">
        <v>86</v>
      </c>
      <c r="CX89" s="184" t="s">
        <v>86</v>
      </c>
      <c r="CY89" s="184" t="s">
        <v>86</v>
      </c>
      <c r="CZ89" s="184" t="s">
        <v>86</v>
      </c>
      <c r="DA89" s="184" t="s">
        <v>86</v>
      </c>
      <c r="DB89" s="375" t="s">
        <v>86</v>
      </c>
    </row>
    <row r="90" spans="1:106" x14ac:dyDescent="0.25">
      <c r="A90" s="296"/>
      <c r="B90" s="968" t="str">
        <f>$B$13</f>
        <v>Medium C&amp;I [4]</v>
      </c>
      <c r="C90" s="105" t="s">
        <v>86</v>
      </c>
      <c r="D90" s="89" t="s">
        <v>86</v>
      </c>
      <c r="E90" s="89" t="s">
        <v>86</v>
      </c>
      <c r="F90" s="89" t="s">
        <v>86</v>
      </c>
      <c r="G90" s="89" t="s">
        <v>86</v>
      </c>
      <c r="H90" s="89" t="s">
        <v>86</v>
      </c>
      <c r="I90" s="89" t="s">
        <v>86</v>
      </c>
      <c r="J90" s="89" t="s">
        <v>86</v>
      </c>
      <c r="K90" s="89" t="s">
        <v>86</v>
      </c>
      <c r="L90" s="93" t="s">
        <v>86</v>
      </c>
      <c r="M90" s="138" t="s">
        <v>86</v>
      </c>
      <c r="N90" s="93" t="s">
        <v>86</v>
      </c>
      <c r="O90" s="89" t="s">
        <v>86</v>
      </c>
      <c r="P90" s="89" t="s">
        <v>86</v>
      </c>
      <c r="Q90" s="89" t="s">
        <v>86</v>
      </c>
      <c r="R90" s="89" t="s">
        <v>86</v>
      </c>
      <c r="S90" s="89" t="s">
        <v>86</v>
      </c>
      <c r="T90" s="89" t="s">
        <v>86</v>
      </c>
      <c r="U90" s="89" t="s">
        <v>86</v>
      </c>
      <c r="V90" s="89" t="s">
        <v>86</v>
      </c>
      <c r="W90" s="89" t="s">
        <v>86</v>
      </c>
      <c r="X90" s="727" t="s">
        <v>86</v>
      </c>
      <c r="Y90" s="725" t="s">
        <v>86</v>
      </c>
      <c r="Z90" s="93" t="s">
        <v>86</v>
      </c>
      <c r="AA90" s="89" t="s">
        <v>86</v>
      </c>
      <c r="AB90" s="89" t="s">
        <v>86</v>
      </c>
      <c r="AC90" s="89" t="s">
        <v>86</v>
      </c>
      <c r="AD90" s="89" t="s">
        <v>86</v>
      </c>
      <c r="AE90" s="89" t="s">
        <v>86</v>
      </c>
      <c r="AF90" s="89" t="s">
        <v>86</v>
      </c>
      <c r="AG90" s="89" t="s">
        <v>86</v>
      </c>
      <c r="AH90" s="89" t="s">
        <v>86</v>
      </c>
      <c r="AI90" s="89" t="s">
        <v>86</v>
      </c>
      <c r="AJ90" s="93" t="s">
        <v>86</v>
      </c>
      <c r="AK90" s="725" t="s">
        <v>86</v>
      </c>
      <c r="AL90" s="93" t="s">
        <v>86</v>
      </c>
      <c r="AM90" s="93" t="s">
        <v>86</v>
      </c>
      <c r="AN90" s="93" t="s">
        <v>86</v>
      </c>
      <c r="AO90" s="93" t="s">
        <v>86</v>
      </c>
      <c r="AP90" s="93" t="s">
        <v>86</v>
      </c>
      <c r="AQ90" s="93" t="s">
        <v>86</v>
      </c>
      <c r="AR90" s="93" t="s">
        <v>86</v>
      </c>
      <c r="AS90" s="93" t="s">
        <v>86</v>
      </c>
      <c r="AT90" s="93" t="s">
        <v>86</v>
      </c>
      <c r="AU90" s="93" t="s">
        <v>86</v>
      </c>
      <c r="AV90" s="93" t="s">
        <v>86</v>
      </c>
      <c r="AW90" s="725" t="s">
        <v>86</v>
      </c>
      <c r="AX90" s="93" t="s">
        <v>86</v>
      </c>
      <c r="AY90" s="93" t="s">
        <v>86</v>
      </c>
      <c r="AZ90" s="93" t="s">
        <v>86</v>
      </c>
      <c r="BA90" s="93" t="s">
        <v>86</v>
      </c>
      <c r="BB90" s="93" t="s">
        <v>86</v>
      </c>
      <c r="BC90" s="93" t="s">
        <v>86</v>
      </c>
      <c r="BD90" s="93" t="s">
        <v>86</v>
      </c>
      <c r="BE90" s="93" t="s">
        <v>86</v>
      </c>
      <c r="BF90" s="93" t="s">
        <v>86</v>
      </c>
      <c r="BG90" s="93" t="s">
        <v>86</v>
      </c>
      <c r="BH90" s="93" t="s">
        <v>86</v>
      </c>
      <c r="BI90" s="725" t="s">
        <v>86</v>
      </c>
      <c r="BJ90" s="93" t="s">
        <v>86</v>
      </c>
      <c r="BK90" s="93" t="s">
        <v>86</v>
      </c>
      <c r="BL90" s="93" t="s">
        <v>86</v>
      </c>
      <c r="BM90" s="93" t="s">
        <v>86</v>
      </c>
      <c r="BN90" s="93" t="s">
        <v>86</v>
      </c>
      <c r="BO90" s="93" t="s">
        <v>86</v>
      </c>
      <c r="BP90" s="93" t="s">
        <v>86</v>
      </c>
      <c r="BQ90" s="93" t="s">
        <v>86</v>
      </c>
      <c r="BR90" s="37" t="s">
        <v>86</v>
      </c>
      <c r="BS90" s="37"/>
      <c r="BT90" s="37"/>
      <c r="BU90" s="238" t="s">
        <v>86</v>
      </c>
      <c r="BV90" s="35" t="s">
        <v>86</v>
      </c>
      <c r="BW90" s="50" t="s">
        <v>86</v>
      </c>
      <c r="BX90" s="50" t="s">
        <v>86</v>
      </c>
      <c r="BY90" s="50" t="s">
        <v>86</v>
      </c>
      <c r="BZ90" s="50" t="s">
        <v>86</v>
      </c>
      <c r="CA90" s="50" t="s">
        <v>86</v>
      </c>
      <c r="CB90" s="50" t="s">
        <v>86</v>
      </c>
      <c r="CC90" s="50" t="s">
        <v>86</v>
      </c>
      <c r="CD90" s="375" t="s">
        <v>86</v>
      </c>
      <c r="CE90" s="35" t="s">
        <v>86</v>
      </c>
      <c r="CF90" s="35" t="s">
        <v>86</v>
      </c>
      <c r="CG90" s="50" t="s">
        <v>86</v>
      </c>
      <c r="CH90" s="50" t="s">
        <v>86</v>
      </c>
      <c r="CI90" s="50" t="s">
        <v>86</v>
      </c>
      <c r="CJ90" s="50" t="s">
        <v>86</v>
      </c>
      <c r="CK90" s="50" t="s">
        <v>86</v>
      </c>
      <c r="CL90" s="184" t="s">
        <v>86</v>
      </c>
      <c r="CM90" s="376" t="s">
        <v>86</v>
      </c>
      <c r="CN90" s="184" t="s">
        <v>86</v>
      </c>
      <c r="CO90" s="184" t="s">
        <v>86</v>
      </c>
      <c r="CP90" s="184" t="s">
        <v>86</v>
      </c>
      <c r="CQ90" s="259" t="s">
        <v>86</v>
      </c>
      <c r="CR90" s="184" t="s">
        <v>86</v>
      </c>
      <c r="CS90" s="184" t="s">
        <v>86</v>
      </c>
      <c r="CT90" s="184" t="s">
        <v>86</v>
      </c>
      <c r="CU90" s="184" t="s">
        <v>86</v>
      </c>
      <c r="CV90" s="184" t="s">
        <v>86</v>
      </c>
      <c r="CW90" s="184" t="s">
        <v>86</v>
      </c>
      <c r="CX90" s="184" t="s">
        <v>86</v>
      </c>
      <c r="CY90" s="184" t="s">
        <v>86</v>
      </c>
      <c r="CZ90" s="184" t="s">
        <v>86</v>
      </c>
      <c r="DA90" s="184" t="s">
        <v>86</v>
      </c>
      <c r="DB90" s="375" t="s">
        <v>86</v>
      </c>
    </row>
    <row r="91" spans="1:106" x14ac:dyDescent="0.25">
      <c r="A91" s="296"/>
      <c r="B91" s="968" t="str">
        <f>$B$14</f>
        <v>Large C&amp;I [5]</v>
      </c>
      <c r="C91" s="105" t="s">
        <v>86</v>
      </c>
      <c r="D91" s="89" t="s">
        <v>86</v>
      </c>
      <c r="E91" s="89" t="s">
        <v>86</v>
      </c>
      <c r="F91" s="89" t="s">
        <v>86</v>
      </c>
      <c r="G91" s="89" t="s">
        <v>86</v>
      </c>
      <c r="H91" s="89" t="s">
        <v>86</v>
      </c>
      <c r="I91" s="89" t="s">
        <v>86</v>
      </c>
      <c r="J91" s="89" t="s">
        <v>86</v>
      </c>
      <c r="K91" s="89" t="s">
        <v>86</v>
      </c>
      <c r="L91" s="93" t="s">
        <v>86</v>
      </c>
      <c r="M91" s="138" t="s">
        <v>86</v>
      </c>
      <c r="N91" s="93" t="s">
        <v>86</v>
      </c>
      <c r="O91" s="89" t="s">
        <v>86</v>
      </c>
      <c r="P91" s="89" t="s">
        <v>86</v>
      </c>
      <c r="Q91" s="89" t="s">
        <v>86</v>
      </c>
      <c r="R91" s="89" t="s">
        <v>86</v>
      </c>
      <c r="S91" s="89" t="s">
        <v>86</v>
      </c>
      <c r="T91" s="89" t="s">
        <v>86</v>
      </c>
      <c r="U91" s="89" t="s">
        <v>86</v>
      </c>
      <c r="V91" s="89" t="s">
        <v>86</v>
      </c>
      <c r="W91" s="89" t="s">
        <v>86</v>
      </c>
      <c r="X91" s="727" t="s">
        <v>86</v>
      </c>
      <c r="Y91" s="725" t="s">
        <v>86</v>
      </c>
      <c r="Z91" s="93" t="s">
        <v>86</v>
      </c>
      <c r="AA91" s="89" t="s">
        <v>86</v>
      </c>
      <c r="AB91" s="89" t="s">
        <v>86</v>
      </c>
      <c r="AC91" s="89" t="s">
        <v>86</v>
      </c>
      <c r="AD91" s="89" t="s">
        <v>86</v>
      </c>
      <c r="AE91" s="89" t="s">
        <v>86</v>
      </c>
      <c r="AF91" s="89" t="s">
        <v>86</v>
      </c>
      <c r="AG91" s="89" t="s">
        <v>86</v>
      </c>
      <c r="AH91" s="89" t="s">
        <v>86</v>
      </c>
      <c r="AI91" s="89" t="s">
        <v>86</v>
      </c>
      <c r="AJ91" s="93" t="s">
        <v>86</v>
      </c>
      <c r="AK91" s="725" t="s">
        <v>86</v>
      </c>
      <c r="AL91" s="93" t="s">
        <v>86</v>
      </c>
      <c r="AM91" s="93" t="s">
        <v>86</v>
      </c>
      <c r="AN91" s="93" t="s">
        <v>86</v>
      </c>
      <c r="AO91" s="93" t="s">
        <v>86</v>
      </c>
      <c r="AP91" s="93" t="s">
        <v>86</v>
      </c>
      <c r="AQ91" s="93" t="s">
        <v>86</v>
      </c>
      <c r="AR91" s="93" t="s">
        <v>86</v>
      </c>
      <c r="AS91" s="93" t="s">
        <v>86</v>
      </c>
      <c r="AT91" s="93" t="s">
        <v>86</v>
      </c>
      <c r="AU91" s="93" t="s">
        <v>86</v>
      </c>
      <c r="AV91" s="93" t="s">
        <v>86</v>
      </c>
      <c r="AW91" s="725" t="s">
        <v>86</v>
      </c>
      <c r="AX91" s="93" t="s">
        <v>86</v>
      </c>
      <c r="AY91" s="93" t="s">
        <v>86</v>
      </c>
      <c r="AZ91" s="93" t="s">
        <v>86</v>
      </c>
      <c r="BA91" s="93" t="s">
        <v>86</v>
      </c>
      <c r="BB91" s="93" t="s">
        <v>86</v>
      </c>
      <c r="BC91" s="93" t="s">
        <v>86</v>
      </c>
      <c r="BD91" s="93" t="s">
        <v>86</v>
      </c>
      <c r="BE91" s="93" t="s">
        <v>86</v>
      </c>
      <c r="BF91" s="93" t="s">
        <v>86</v>
      </c>
      <c r="BG91" s="93" t="s">
        <v>86</v>
      </c>
      <c r="BH91" s="93" t="s">
        <v>86</v>
      </c>
      <c r="BI91" s="725" t="s">
        <v>86</v>
      </c>
      <c r="BJ91" s="93" t="s">
        <v>86</v>
      </c>
      <c r="BK91" s="93" t="s">
        <v>86</v>
      </c>
      <c r="BL91" s="93" t="s">
        <v>86</v>
      </c>
      <c r="BM91" s="93" t="s">
        <v>86</v>
      </c>
      <c r="BN91" s="93" t="s">
        <v>86</v>
      </c>
      <c r="BO91" s="93" t="s">
        <v>86</v>
      </c>
      <c r="BP91" s="93" t="s">
        <v>86</v>
      </c>
      <c r="BQ91" s="93" t="s">
        <v>86</v>
      </c>
      <c r="BR91" s="37" t="s">
        <v>86</v>
      </c>
      <c r="BS91" s="37"/>
      <c r="BT91" s="37"/>
      <c r="BU91" s="238" t="s">
        <v>86</v>
      </c>
      <c r="BV91" s="35" t="s">
        <v>86</v>
      </c>
      <c r="BW91" s="50" t="s">
        <v>86</v>
      </c>
      <c r="BX91" s="50" t="s">
        <v>86</v>
      </c>
      <c r="BY91" s="50" t="s">
        <v>86</v>
      </c>
      <c r="BZ91" s="50" t="s">
        <v>86</v>
      </c>
      <c r="CA91" s="50" t="s">
        <v>86</v>
      </c>
      <c r="CB91" s="50" t="s">
        <v>86</v>
      </c>
      <c r="CC91" s="50" t="s">
        <v>86</v>
      </c>
      <c r="CD91" s="375" t="s">
        <v>86</v>
      </c>
      <c r="CE91" s="35" t="s">
        <v>86</v>
      </c>
      <c r="CF91" s="35" t="s">
        <v>86</v>
      </c>
      <c r="CG91" s="50" t="s">
        <v>86</v>
      </c>
      <c r="CH91" s="50" t="s">
        <v>86</v>
      </c>
      <c r="CI91" s="50" t="s">
        <v>86</v>
      </c>
      <c r="CJ91" s="50" t="s">
        <v>86</v>
      </c>
      <c r="CK91" s="50" t="s">
        <v>86</v>
      </c>
      <c r="CL91" s="184" t="s">
        <v>86</v>
      </c>
      <c r="CM91" s="376" t="s">
        <v>86</v>
      </c>
      <c r="CN91" s="184" t="s">
        <v>86</v>
      </c>
      <c r="CO91" s="184" t="s">
        <v>86</v>
      </c>
      <c r="CP91" s="184" t="s">
        <v>86</v>
      </c>
      <c r="CQ91" s="259" t="s">
        <v>86</v>
      </c>
      <c r="CR91" s="184" t="s">
        <v>86</v>
      </c>
      <c r="CS91" s="184" t="s">
        <v>86</v>
      </c>
      <c r="CT91" s="184" t="s">
        <v>86</v>
      </c>
      <c r="CU91" s="184" t="s">
        <v>86</v>
      </c>
      <c r="CV91" s="184" t="s">
        <v>86</v>
      </c>
      <c r="CW91" s="184" t="s">
        <v>86</v>
      </c>
      <c r="CX91" s="184" t="s">
        <v>86</v>
      </c>
      <c r="CY91" s="184" t="s">
        <v>86</v>
      </c>
      <c r="CZ91" s="184" t="s">
        <v>86</v>
      </c>
      <c r="DA91" s="184" t="s">
        <v>86</v>
      </c>
      <c r="DB91" s="375" t="s">
        <v>86</v>
      </c>
    </row>
    <row r="92" spans="1:106" x14ac:dyDescent="0.25">
      <c r="A92" s="296"/>
      <c r="B92" s="968" t="str">
        <f>$B$15</f>
        <v>Total</v>
      </c>
      <c r="C92" s="105" t="s">
        <v>86</v>
      </c>
      <c r="D92" s="89" t="s">
        <v>86</v>
      </c>
      <c r="E92" s="89" t="s">
        <v>86</v>
      </c>
      <c r="F92" s="89" t="s">
        <v>86</v>
      </c>
      <c r="G92" s="89" t="s">
        <v>86</v>
      </c>
      <c r="H92" s="89" t="s">
        <v>86</v>
      </c>
      <c r="I92" s="89" t="s">
        <v>86</v>
      </c>
      <c r="J92" s="89" t="s">
        <v>86</v>
      </c>
      <c r="K92" s="89" t="s">
        <v>86</v>
      </c>
      <c r="L92" s="93" t="s">
        <v>86</v>
      </c>
      <c r="M92" s="138" t="s">
        <v>86</v>
      </c>
      <c r="N92" s="93" t="s">
        <v>86</v>
      </c>
      <c r="O92" s="89" t="s">
        <v>86</v>
      </c>
      <c r="P92" s="89" t="s">
        <v>86</v>
      </c>
      <c r="Q92" s="89" t="s">
        <v>86</v>
      </c>
      <c r="R92" s="89" t="s">
        <v>86</v>
      </c>
      <c r="S92" s="89" t="s">
        <v>86</v>
      </c>
      <c r="T92" s="89" t="s">
        <v>86</v>
      </c>
      <c r="U92" s="89" t="s">
        <v>86</v>
      </c>
      <c r="V92" s="89" t="s">
        <v>86</v>
      </c>
      <c r="W92" s="89" t="s">
        <v>86</v>
      </c>
      <c r="X92" s="727" t="s">
        <v>86</v>
      </c>
      <c r="Y92" s="725" t="s">
        <v>86</v>
      </c>
      <c r="Z92" s="93" t="s">
        <v>86</v>
      </c>
      <c r="AA92" s="89" t="s">
        <v>86</v>
      </c>
      <c r="AB92" s="89" t="s">
        <v>86</v>
      </c>
      <c r="AC92" s="89" t="s">
        <v>86</v>
      </c>
      <c r="AD92" s="89" t="s">
        <v>86</v>
      </c>
      <c r="AE92" s="89" t="s">
        <v>86</v>
      </c>
      <c r="AF92" s="89" t="s">
        <v>86</v>
      </c>
      <c r="AG92" s="89" t="s">
        <v>86</v>
      </c>
      <c r="AH92" s="89" t="s">
        <v>86</v>
      </c>
      <c r="AI92" s="89" t="s">
        <v>86</v>
      </c>
      <c r="AJ92" s="93" t="s">
        <v>86</v>
      </c>
      <c r="AK92" s="725" t="s">
        <v>86</v>
      </c>
      <c r="AL92" s="93" t="s">
        <v>86</v>
      </c>
      <c r="AM92" s="93" t="s">
        <v>86</v>
      </c>
      <c r="AN92" s="93" t="s">
        <v>86</v>
      </c>
      <c r="AO92" s="93" t="s">
        <v>86</v>
      </c>
      <c r="AP92" s="93" t="s">
        <v>86</v>
      </c>
      <c r="AQ92" s="93" t="s">
        <v>86</v>
      </c>
      <c r="AR92" s="93" t="s">
        <v>86</v>
      </c>
      <c r="AS92" s="93" t="s">
        <v>86</v>
      </c>
      <c r="AT92" s="93" t="s">
        <v>86</v>
      </c>
      <c r="AU92" s="93" t="s">
        <v>86</v>
      </c>
      <c r="AV92" s="93" t="s">
        <v>86</v>
      </c>
      <c r="AW92" s="725" t="s">
        <v>86</v>
      </c>
      <c r="AX92" s="93" t="s">
        <v>86</v>
      </c>
      <c r="AY92" s="93" t="s">
        <v>86</v>
      </c>
      <c r="AZ92" s="93" t="s">
        <v>86</v>
      </c>
      <c r="BA92" s="93" t="s">
        <v>86</v>
      </c>
      <c r="BB92" s="93" t="s">
        <v>86</v>
      </c>
      <c r="BC92" s="93" t="s">
        <v>86</v>
      </c>
      <c r="BD92" s="93" t="s">
        <v>86</v>
      </c>
      <c r="BE92" s="93" t="s">
        <v>86</v>
      </c>
      <c r="BF92" s="93" t="s">
        <v>86</v>
      </c>
      <c r="BG92" s="93" t="s">
        <v>86</v>
      </c>
      <c r="BH92" s="93" t="s">
        <v>86</v>
      </c>
      <c r="BI92" s="725" t="s">
        <v>86</v>
      </c>
      <c r="BJ92" s="93" t="s">
        <v>86</v>
      </c>
      <c r="BK92" s="93" t="s">
        <v>86</v>
      </c>
      <c r="BL92" s="93" t="s">
        <v>86</v>
      </c>
      <c r="BM92" s="93" t="s">
        <v>86</v>
      </c>
      <c r="BN92" s="93" t="s">
        <v>86</v>
      </c>
      <c r="BO92" s="93" t="s">
        <v>86</v>
      </c>
      <c r="BP92" s="93" t="s">
        <v>86</v>
      </c>
      <c r="BQ92" s="93" t="s">
        <v>86</v>
      </c>
      <c r="BR92" s="37" t="s">
        <v>86</v>
      </c>
      <c r="BS92" s="37"/>
      <c r="BT92" s="37"/>
      <c r="BU92" s="238" t="s">
        <v>86</v>
      </c>
      <c r="BV92" s="35" t="s">
        <v>86</v>
      </c>
      <c r="BW92" s="50" t="s">
        <v>86</v>
      </c>
      <c r="BX92" s="50" t="s">
        <v>86</v>
      </c>
      <c r="BY92" s="50" t="s">
        <v>86</v>
      </c>
      <c r="BZ92" s="50" t="s">
        <v>86</v>
      </c>
      <c r="CA92" s="50" t="s">
        <v>86</v>
      </c>
      <c r="CB92" s="50" t="s">
        <v>86</v>
      </c>
      <c r="CC92" s="50" t="s">
        <v>86</v>
      </c>
      <c r="CD92" s="375" t="s">
        <v>86</v>
      </c>
      <c r="CE92" s="35" t="s">
        <v>86</v>
      </c>
      <c r="CF92" s="35" t="s">
        <v>86</v>
      </c>
      <c r="CG92" s="50" t="s">
        <v>86</v>
      </c>
      <c r="CH92" s="50" t="s">
        <v>86</v>
      </c>
      <c r="CI92" s="50" t="s">
        <v>86</v>
      </c>
      <c r="CJ92" s="50" t="s">
        <v>86</v>
      </c>
      <c r="CK92" s="50" t="s">
        <v>86</v>
      </c>
      <c r="CL92" s="184" t="s">
        <v>86</v>
      </c>
      <c r="CM92" s="376" t="s">
        <v>86</v>
      </c>
      <c r="CN92" s="184" t="s">
        <v>86</v>
      </c>
      <c r="CO92" s="184" t="s">
        <v>86</v>
      </c>
      <c r="CP92" s="184" t="s">
        <v>86</v>
      </c>
      <c r="CQ92" s="259" t="s">
        <v>86</v>
      </c>
      <c r="CR92" s="184" t="s">
        <v>86</v>
      </c>
      <c r="CS92" s="184" t="s">
        <v>86</v>
      </c>
      <c r="CT92" s="184" t="s">
        <v>86</v>
      </c>
      <c r="CU92" s="184" t="s">
        <v>86</v>
      </c>
      <c r="CV92" s="184" t="s">
        <v>86</v>
      </c>
      <c r="CW92" s="184" t="s">
        <v>86</v>
      </c>
      <c r="CX92" s="184" t="s">
        <v>86</v>
      </c>
      <c r="CY92" s="184" t="s">
        <v>86</v>
      </c>
      <c r="CZ92" s="184" t="s">
        <v>86</v>
      </c>
      <c r="DA92" s="184" t="s">
        <v>86</v>
      </c>
      <c r="DB92" s="375" t="s">
        <v>86</v>
      </c>
    </row>
    <row r="93" spans="1:106" x14ac:dyDescent="0.25">
      <c r="A93" s="296">
        <f>+A86+1</f>
        <v>13</v>
      </c>
      <c r="B93" s="1044" t="s">
        <v>48</v>
      </c>
      <c r="C93" s="87"/>
      <c r="D93" s="88"/>
      <c r="E93" s="88"/>
      <c r="F93" s="88"/>
      <c r="G93" s="88"/>
      <c r="H93" s="88"/>
      <c r="I93" s="88"/>
      <c r="J93" s="88"/>
      <c r="K93" s="88"/>
      <c r="L93" s="134"/>
      <c r="M93" s="138"/>
      <c r="N93" s="134"/>
      <c r="O93" s="89"/>
      <c r="P93" s="89"/>
      <c r="Q93" s="88"/>
      <c r="R93" s="88"/>
      <c r="S93" s="88"/>
      <c r="T93" s="88"/>
      <c r="U93" s="88"/>
      <c r="V93" s="88"/>
      <c r="W93" s="89"/>
      <c r="X93" s="727"/>
      <c r="Y93" s="138"/>
      <c r="Z93" s="1045"/>
      <c r="AA93" s="89"/>
      <c r="AB93" s="89"/>
      <c r="AC93" s="89"/>
      <c r="AD93" s="89"/>
      <c r="AE93" s="89"/>
      <c r="AF93" s="89"/>
      <c r="AG93" s="89"/>
      <c r="AH93" s="89"/>
      <c r="AI93" s="89"/>
      <c r="AJ93" s="93"/>
      <c r="AK93" s="725"/>
      <c r="AL93" s="93"/>
      <c r="AM93" s="93"/>
      <c r="AN93" s="93"/>
      <c r="AO93" s="93"/>
      <c r="AP93" s="93"/>
      <c r="AQ93" s="93"/>
      <c r="AR93" s="93"/>
      <c r="AS93" s="93"/>
      <c r="AT93" s="93"/>
      <c r="AU93" s="93"/>
      <c r="AV93" s="93"/>
      <c r="AW93" s="725"/>
      <c r="AX93" s="93"/>
      <c r="AY93" s="93"/>
      <c r="AZ93" s="93"/>
      <c r="BA93" s="93"/>
      <c r="BB93" s="93"/>
      <c r="BC93" s="93"/>
      <c r="BD93" s="93"/>
      <c r="BE93" s="93"/>
      <c r="BF93" s="93"/>
      <c r="BG93" s="93"/>
      <c r="BH93" s="93"/>
      <c r="BI93" s="725"/>
      <c r="BJ93" s="93"/>
      <c r="BK93" s="93"/>
      <c r="BL93" s="93"/>
      <c r="BM93" s="93"/>
      <c r="BN93" s="93"/>
      <c r="BO93" s="93"/>
      <c r="BP93" s="93"/>
      <c r="BQ93" s="93"/>
      <c r="BR93" s="37"/>
      <c r="BS93" s="37"/>
      <c r="BT93" s="37"/>
      <c r="BU93" s="236"/>
      <c r="BV93" s="377"/>
      <c r="BW93" s="378"/>
      <c r="BX93" s="378"/>
      <c r="BY93" s="378"/>
      <c r="BZ93" s="378"/>
      <c r="CA93" s="378"/>
      <c r="CB93" s="378"/>
      <c r="CC93" s="378"/>
      <c r="CD93" s="379"/>
      <c r="CE93" s="377"/>
      <c r="CF93" s="377"/>
      <c r="CG93" s="378"/>
      <c r="CH93" s="378"/>
      <c r="CI93" s="378"/>
      <c r="CJ93" s="378"/>
      <c r="CK93" s="378"/>
      <c r="CL93" s="380"/>
      <c r="CM93" s="380"/>
      <c r="CN93" s="381"/>
      <c r="CO93" s="381"/>
      <c r="CP93" s="381"/>
      <c r="CQ93" s="382"/>
      <c r="CR93" s="383"/>
      <c r="CS93" s="383"/>
      <c r="CT93" s="383"/>
      <c r="CU93" s="383"/>
      <c r="CV93" s="383"/>
      <c r="CW93" s="383"/>
      <c r="CX93" s="380"/>
      <c r="CY93" s="380"/>
      <c r="CZ93" s="380"/>
      <c r="DA93" s="380"/>
      <c r="DB93" s="379"/>
    </row>
    <row r="94" spans="1:106" x14ac:dyDescent="0.25">
      <c r="A94" s="296"/>
      <c r="B94" s="968" t="str">
        <f>$B$10</f>
        <v>Residential [1]</v>
      </c>
      <c r="C94" s="407">
        <f>IF(C87="n/a", C80,C80+C87)</f>
        <v>51520287.140000001</v>
      </c>
      <c r="D94" s="384">
        <f t="shared" ref="D94:N94" si="91">IF(D87="n/a", D80,D80+D87)</f>
        <v>32757777.579999998</v>
      </c>
      <c r="E94" s="384">
        <f t="shared" si="91"/>
        <v>21115009.800000001</v>
      </c>
      <c r="F94" s="384">
        <f t="shared" si="91"/>
        <v>11451333.68</v>
      </c>
      <c r="G94" s="384">
        <f t="shared" si="91"/>
        <v>8432572.0399999991</v>
      </c>
      <c r="H94" s="384">
        <f t="shared" si="91"/>
        <v>7518855.7000000002</v>
      </c>
      <c r="I94" s="384">
        <f t="shared" si="91"/>
        <v>8154353.6100000003</v>
      </c>
      <c r="J94" s="384">
        <f t="shared" si="91"/>
        <v>11226977.550000001</v>
      </c>
      <c r="K94" s="384">
        <f t="shared" si="91"/>
        <v>24325777.57</v>
      </c>
      <c r="L94" s="386">
        <f t="shared" si="91"/>
        <v>45040653.689999998</v>
      </c>
      <c r="M94" s="410">
        <f t="shared" si="91"/>
        <v>50252174.060000002</v>
      </c>
      <c r="N94" s="409">
        <f t="shared" si="91"/>
        <v>50746854.119999997</v>
      </c>
      <c r="O94" s="384">
        <f>IF(O87="n/a", O80,O80+O87)</f>
        <v>39158946.759999998</v>
      </c>
      <c r="P94" s="384">
        <f t="shared" ref="P94:AF99" si="92">IF(P87="n/a", P80,P80+P87)</f>
        <v>33270807.379999999</v>
      </c>
      <c r="Q94" s="384">
        <f t="shared" si="92"/>
        <v>24651544.539999999</v>
      </c>
      <c r="R94" s="384">
        <f t="shared" si="92"/>
        <v>11099014.99</v>
      </c>
      <c r="S94" s="384">
        <f t="shared" si="92"/>
        <v>8338424.5099999998</v>
      </c>
      <c r="T94" s="384">
        <f t="shared" si="92"/>
        <v>7415162.9299999997</v>
      </c>
      <c r="U94" s="384">
        <f t="shared" si="92"/>
        <v>7993278.54</v>
      </c>
      <c r="V94" s="384">
        <f t="shared" si="92"/>
        <v>10649869.74</v>
      </c>
      <c r="W94" s="384">
        <f t="shared" si="92"/>
        <v>22699385.739999998</v>
      </c>
      <c r="X94" s="385">
        <f t="shared" si="92"/>
        <v>38466275.079999998</v>
      </c>
      <c r="Y94" s="386">
        <f t="shared" si="92"/>
        <v>57871748.359999999</v>
      </c>
      <c r="Z94" s="342">
        <f t="shared" si="92"/>
        <v>54914061.479999997</v>
      </c>
      <c r="AA94" s="384">
        <f t="shared" si="92"/>
        <v>48031906.960000001</v>
      </c>
      <c r="AB94" s="384">
        <f t="shared" si="92"/>
        <v>32077330.170000002</v>
      </c>
      <c r="AC94" s="384">
        <f t="shared" si="92"/>
        <v>19268253.510000002</v>
      </c>
      <c r="AD94" s="384">
        <f t="shared" si="92"/>
        <v>11586438.109999999</v>
      </c>
      <c r="AE94" s="384">
        <f t="shared" si="92"/>
        <v>8906499.3200000003</v>
      </c>
      <c r="AF94" s="384">
        <f t="shared" si="92"/>
        <v>8502215.1199999992</v>
      </c>
      <c r="AG94" s="384">
        <v>8972660</v>
      </c>
      <c r="AH94" s="384">
        <v>11484910.300000001</v>
      </c>
      <c r="AI94" s="384">
        <v>27682541.620000001</v>
      </c>
      <c r="AJ94" s="386">
        <v>52662501.210000001</v>
      </c>
      <c r="AK94" s="387">
        <v>64826800.859999999</v>
      </c>
      <c r="AL94" s="386">
        <v>72620526.790000007</v>
      </c>
      <c r="AM94" s="386">
        <v>62377467.100000001</v>
      </c>
      <c r="AN94" s="386">
        <v>42834338.149999999</v>
      </c>
      <c r="AO94" s="386">
        <v>27312441.310000006</v>
      </c>
      <c r="AP94" s="386">
        <v>13373604.570000002</v>
      </c>
      <c r="AQ94" s="386">
        <v>10656484.759999998</v>
      </c>
      <c r="AR94" s="386">
        <v>9803362.8300000001</v>
      </c>
      <c r="AS94" s="386">
        <v>10737675.960000001</v>
      </c>
      <c r="AT94" s="693">
        <v>18019671.050000001</v>
      </c>
      <c r="AU94" s="693">
        <v>31226681.079999998</v>
      </c>
      <c r="AV94" s="693">
        <v>54061575.400000006</v>
      </c>
      <c r="AW94" s="694">
        <v>76689790.579999998</v>
      </c>
      <c r="AX94" s="693">
        <v>64205000.760000005</v>
      </c>
      <c r="AY94" s="693">
        <v>61447588.270000003</v>
      </c>
      <c r="AZ94" s="693">
        <v>33036616.779999997</v>
      </c>
      <c r="BA94" s="693">
        <v>20088726.429999996</v>
      </c>
      <c r="BB94" s="693">
        <v>11934598.609999999</v>
      </c>
      <c r="BC94" s="693">
        <v>8608800.4399999995</v>
      </c>
      <c r="BD94" s="693">
        <v>8880660.8200000003</v>
      </c>
      <c r="BE94" s="693">
        <v>8729268.9500000011</v>
      </c>
      <c r="BF94" s="693">
        <v>11760313.990000002</v>
      </c>
      <c r="BG94" s="693">
        <v>28850071.550000001</v>
      </c>
      <c r="BH94" s="693">
        <v>48594221.240000002</v>
      </c>
      <c r="BI94" s="694">
        <v>61676851.880000003</v>
      </c>
      <c r="BJ94" s="693">
        <v>59791794.299999997</v>
      </c>
      <c r="BK94" s="693">
        <v>49918997.549999997</v>
      </c>
      <c r="BL94" s="693">
        <v>39843674.07</v>
      </c>
      <c r="BM94" s="693">
        <v>20185320.800000001</v>
      </c>
      <c r="BN94" s="693">
        <v>9872556.2300000004</v>
      </c>
      <c r="BO94" s="693">
        <v>8874574.2699999996</v>
      </c>
      <c r="BP94" s="693">
        <v>8124452.3700000001</v>
      </c>
      <c r="BQ94" s="693">
        <v>8647427.1099999994</v>
      </c>
      <c r="BR94" s="368">
        <v>12183155.970000001</v>
      </c>
      <c r="BS94" s="368"/>
      <c r="BT94" s="368"/>
      <c r="BU94" s="341">
        <f t="shared" ref="BU94:CJ98" si="93">O94-C94</f>
        <v>-12361340.380000003</v>
      </c>
      <c r="BV94" s="339">
        <f t="shared" si="93"/>
        <v>513029.80000000075</v>
      </c>
      <c r="BW94" s="339">
        <f t="shared" si="93"/>
        <v>3536534.7399999984</v>
      </c>
      <c r="BX94" s="339">
        <f t="shared" si="93"/>
        <v>-352318.68999999948</v>
      </c>
      <c r="BY94" s="339">
        <f t="shared" si="93"/>
        <v>-94147.529999999329</v>
      </c>
      <c r="BZ94" s="339">
        <f t="shared" si="93"/>
        <v>-103692.77000000048</v>
      </c>
      <c r="CA94" s="339">
        <f t="shared" si="93"/>
        <v>-161075.0700000003</v>
      </c>
      <c r="CB94" s="339">
        <f t="shared" si="93"/>
        <v>-577107.81000000052</v>
      </c>
      <c r="CC94" s="339">
        <f t="shared" si="93"/>
        <v>-1626391.8300000019</v>
      </c>
      <c r="CD94" s="344">
        <f t="shared" si="93"/>
        <v>-6574378.6099999994</v>
      </c>
      <c r="CE94" s="339">
        <f t="shared" si="93"/>
        <v>7619574.299999997</v>
      </c>
      <c r="CF94" s="339">
        <f t="shared" si="93"/>
        <v>4167207.3599999994</v>
      </c>
      <c r="CG94" s="339">
        <f t="shared" si="93"/>
        <v>8872960.200000003</v>
      </c>
      <c r="CH94" s="339">
        <f t="shared" si="93"/>
        <v>-1193477.2099999972</v>
      </c>
      <c r="CI94" s="339">
        <f t="shared" si="93"/>
        <v>-5383291.0299999975</v>
      </c>
      <c r="CJ94" s="339">
        <f t="shared" si="93"/>
        <v>487423.11999999918</v>
      </c>
      <c r="CK94" s="339">
        <f t="shared" ref="CK94:CZ98" si="94">AE94-S94</f>
        <v>568074.81000000052</v>
      </c>
      <c r="CL94" s="340">
        <f t="shared" si="94"/>
        <v>1087052.1899999995</v>
      </c>
      <c r="CM94" s="345">
        <f t="shared" si="94"/>
        <v>979381.46</v>
      </c>
      <c r="CN94" s="340">
        <f t="shared" si="94"/>
        <v>835040.56000000052</v>
      </c>
      <c r="CO94" s="340">
        <f t="shared" si="94"/>
        <v>4983155.8800000027</v>
      </c>
      <c r="CP94" s="340">
        <f t="shared" si="94"/>
        <v>14196226.130000003</v>
      </c>
      <c r="CQ94" s="346">
        <f t="shared" si="94"/>
        <v>6955052.5</v>
      </c>
      <c r="CR94" s="340">
        <f t="shared" si="94"/>
        <v>17706465.31000001</v>
      </c>
      <c r="CS94" s="340">
        <f t="shared" si="94"/>
        <v>14345560.140000001</v>
      </c>
      <c r="CT94" s="340">
        <f t="shared" si="94"/>
        <v>10757007.979999997</v>
      </c>
      <c r="CU94" s="340">
        <f t="shared" si="94"/>
        <v>8044187.8000000045</v>
      </c>
      <c r="CV94" s="340">
        <f t="shared" si="94"/>
        <v>1787166.4600000028</v>
      </c>
      <c r="CW94" s="340">
        <f t="shared" si="94"/>
        <v>1749985.4399999976</v>
      </c>
      <c r="CX94" s="340">
        <f t="shared" si="94"/>
        <v>1301147.7100000009</v>
      </c>
      <c r="CY94" s="340">
        <f t="shared" si="94"/>
        <v>1765015.9600000009</v>
      </c>
      <c r="CZ94" s="340">
        <f t="shared" si="94"/>
        <v>6534760.75</v>
      </c>
      <c r="DA94" s="340">
        <f t="shared" ref="CY94:DB98" si="95">AU94-AI94</f>
        <v>3544139.4599999972</v>
      </c>
      <c r="DB94" s="344">
        <f t="shared" si="95"/>
        <v>1399074.1900000051</v>
      </c>
    </row>
    <row r="95" spans="1:106" x14ac:dyDescent="0.25">
      <c r="A95" s="296"/>
      <c r="B95" s="968" t="str">
        <f>$B$11</f>
        <v>Low Income Residential [2]</v>
      </c>
      <c r="C95" s="407">
        <f t="shared" ref="C95:O99" si="96">IF(C88="n/a", C81,C81+C88)</f>
        <v>6560695.3499999996</v>
      </c>
      <c r="D95" s="384">
        <f t="shared" si="96"/>
        <v>4148788.41</v>
      </c>
      <c r="E95" s="384">
        <f t="shared" si="96"/>
        <v>3005372.2</v>
      </c>
      <c r="F95" s="384">
        <f t="shared" si="96"/>
        <v>1764842.61</v>
      </c>
      <c r="G95" s="384">
        <f t="shared" si="96"/>
        <v>1081568.18</v>
      </c>
      <c r="H95" s="384">
        <f t="shared" si="96"/>
        <v>968966.43</v>
      </c>
      <c r="I95" s="384">
        <f t="shared" si="96"/>
        <v>954941.41</v>
      </c>
      <c r="J95" s="384">
        <f t="shared" si="96"/>
        <v>1285463.08</v>
      </c>
      <c r="K95" s="384">
        <f t="shared" si="96"/>
        <v>2841274.85</v>
      </c>
      <c r="L95" s="386">
        <f t="shared" si="96"/>
        <v>5064209.62</v>
      </c>
      <c r="M95" s="410">
        <f t="shared" si="96"/>
        <v>5867187.46</v>
      </c>
      <c r="N95" s="409">
        <f t="shared" si="96"/>
        <v>6126647.3399999999</v>
      </c>
      <c r="O95" s="384">
        <f t="shared" si="96"/>
        <v>4941773.5599999996</v>
      </c>
      <c r="P95" s="384">
        <f t="shared" si="92"/>
        <v>3861387.46</v>
      </c>
      <c r="Q95" s="384">
        <f t="shared" si="92"/>
        <v>3026969.04</v>
      </c>
      <c r="R95" s="384">
        <f t="shared" si="92"/>
        <v>1429265.04</v>
      </c>
      <c r="S95" s="384">
        <f t="shared" si="92"/>
        <v>1097679.29</v>
      </c>
      <c r="T95" s="384">
        <f t="shared" si="92"/>
        <v>950283.53</v>
      </c>
      <c r="U95" s="384">
        <f t="shared" si="92"/>
        <v>996372.49</v>
      </c>
      <c r="V95" s="384">
        <f t="shared" si="92"/>
        <v>1358169.22</v>
      </c>
      <c r="W95" s="384">
        <f t="shared" si="92"/>
        <v>2853753.93</v>
      </c>
      <c r="X95" s="385">
        <f t="shared" si="92"/>
        <v>4947414.7</v>
      </c>
      <c r="Y95" s="386">
        <f t="shared" si="92"/>
        <v>7414288.6399999997</v>
      </c>
      <c r="Z95" s="342">
        <f t="shared" si="92"/>
        <v>7234475.7999999998</v>
      </c>
      <c r="AA95" s="384">
        <f t="shared" si="92"/>
        <v>6537240.7999999998</v>
      </c>
      <c r="AB95" s="384">
        <f t="shared" si="92"/>
        <v>4181219.28</v>
      </c>
      <c r="AC95" s="384">
        <f t="shared" si="92"/>
        <v>2811535.73</v>
      </c>
      <c r="AD95" s="384">
        <f t="shared" si="92"/>
        <v>1748929.33</v>
      </c>
      <c r="AE95" s="384">
        <f t="shared" si="92"/>
        <v>1500377.56</v>
      </c>
      <c r="AF95" s="384">
        <f t="shared" si="92"/>
        <v>1195317.44</v>
      </c>
      <c r="AG95" s="384">
        <v>1243344.3600000001</v>
      </c>
      <c r="AH95" s="384">
        <v>1583258</v>
      </c>
      <c r="AI95" s="384">
        <v>3780742.45</v>
      </c>
      <c r="AJ95" s="386">
        <v>15457603.09</v>
      </c>
      <c r="AK95" s="387">
        <v>9248345.25</v>
      </c>
      <c r="AL95" s="386">
        <v>10727083.449999999</v>
      </c>
      <c r="AM95" s="386">
        <v>8897046.9700000007</v>
      </c>
      <c r="AN95" s="386">
        <v>6303809.9800000004</v>
      </c>
      <c r="AO95" s="386">
        <v>4343035.51</v>
      </c>
      <c r="AP95" s="386">
        <v>2091429.3</v>
      </c>
      <c r="AQ95" s="386">
        <v>1633037.1</v>
      </c>
      <c r="AR95" s="386">
        <v>1610034.29</v>
      </c>
      <c r="AS95" s="386">
        <v>1696202.9</v>
      </c>
      <c r="AT95" s="693">
        <v>3000609.8</v>
      </c>
      <c r="AU95" s="693">
        <v>5055365.17</v>
      </c>
      <c r="AV95" s="693">
        <v>9149123.6099999994</v>
      </c>
      <c r="AW95" s="694">
        <v>11381180.190000001</v>
      </c>
      <c r="AX95" s="693">
        <v>10601665.960000001</v>
      </c>
      <c r="AY95" s="693">
        <v>9550695.3399999999</v>
      </c>
      <c r="AZ95" s="693">
        <v>4903416.97</v>
      </c>
      <c r="BA95" s="693">
        <v>3043674.16</v>
      </c>
      <c r="BB95" s="693">
        <v>1851595.85</v>
      </c>
      <c r="BC95" s="693">
        <v>1424387.01</v>
      </c>
      <c r="BD95" s="693">
        <v>1350180.33</v>
      </c>
      <c r="BE95" s="693">
        <v>1389047.37</v>
      </c>
      <c r="BF95" s="693">
        <v>1932346.53</v>
      </c>
      <c r="BG95" s="693">
        <v>4596490.18</v>
      </c>
      <c r="BH95" s="693">
        <v>7694354.0699999994</v>
      </c>
      <c r="BI95" s="694">
        <v>9768705.7699999996</v>
      </c>
      <c r="BJ95" s="693">
        <v>9411868.2200000007</v>
      </c>
      <c r="BK95" s="693">
        <v>7919778.0499999998</v>
      </c>
      <c r="BL95" s="693">
        <v>5993865.8899999997</v>
      </c>
      <c r="BM95" s="693">
        <v>3143566.97</v>
      </c>
      <c r="BN95" s="693">
        <v>1510657.97</v>
      </c>
      <c r="BO95" s="693">
        <v>1375556.85</v>
      </c>
      <c r="BP95" s="693">
        <v>1262536.6100000001</v>
      </c>
      <c r="BQ95" s="693">
        <v>1336486.8500000001</v>
      </c>
      <c r="BR95" s="368">
        <v>1881987.94</v>
      </c>
      <c r="BS95" s="368"/>
      <c r="BT95" s="368"/>
      <c r="BU95" s="341">
        <f t="shared" si="93"/>
        <v>-1618921.79</v>
      </c>
      <c r="BV95" s="339">
        <f t="shared" si="93"/>
        <v>-287400.95000000019</v>
      </c>
      <c r="BW95" s="339">
        <f t="shared" si="93"/>
        <v>21596.839999999851</v>
      </c>
      <c r="BX95" s="339">
        <f t="shared" si="93"/>
        <v>-335577.57000000007</v>
      </c>
      <c r="BY95" s="339">
        <f t="shared" si="93"/>
        <v>16111.110000000102</v>
      </c>
      <c r="BZ95" s="339">
        <f t="shared" si="93"/>
        <v>-18682.900000000023</v>
      </c>
      <c r="CA95" s="339">
        <f t="shared" si="93"/>
        <v>41431.079999999958</v>
      </c>
      <c r="CB95" s="339">
        <f t="shared" si="93"/>
        <v>72706.139999999898</v>
      </c>
      <c r="CC95" s="339">
        <f t="shared" si="93"/>
        <v>12479.080000000075</v>
      </c>
      <c r="CD95" s="344">
        <f t="shared" si="93"/>
        <v>-116794.91999999993</v>
      </c>
      <c r="CE95" s="339">
        <f t="shared" si="93"/>
        <v>1547101.1799999997</v>
      </c>
      <c r="CF95" s="339">
        <f t="shared" si="93"/>
        <v>1107828.46</v>
      </c>
      <c r="CG95" s="339">
        <f t="shared" si="93"/>
        <v>1595467.2400000002</v>
      </c>
      <c r="CH95" s="339">
        <f t="shared" si="93"/>
        <v>319831.81999999983</v>
      </c>
      <c r="CI95" s="339">
        <f t="shared" si="93"/>
        <v>-215433.31000000006</v>
      </c>
      <c r="CJ95" s="339">
        <f t="shared" si="93"/>
        <v>319664.29000000004</v>
      </c>
      <c r="CK95" s="339">
        <f t="shared" si="94"/>
        <v>402698.27</v>
      </c>
      <c r="CL95" s="340">
        <f t="shared" si="94"/>
        <v>245033.90999999992</v>
      </c>
      <c r="CM95" s="345">
        <f t="shared" si="94"/>
        <v>246971.87000000011</v>
      </c>
      <c r="CN95" s="340">
        <f t="shared" si="94"/>
        <v>225088.78000000003</v>
      </c>
      <c r="CO95" s="340">
        <f t="shared" si="94"/>
        <v>926988.52</v>
      </c>
      <c r="CP95" s="340">
        <f t="shared" si="94"/>
        <v>10510188.390000001</v>
      </c>
      <c r="CQ95" s="346">
        <f t="shared" si="94"/>
        <v>1834056.6100000003</v>
      </c>
      <c r="CR95" s="340">
        <f t="shared" si="94"/>
        <v>3492607.6499999994</v>
      </c>
      <c r="CS95" s="340">
        <f t="shared" si="94"/>
        <v>2359806.1700000009</v>
      </c>
      <c r="CT95" s="340">
        <f t="shared" si="94"/>
        <v>2122590.7000000007</v>
      </c>
      <c r="CU95" s="340">
        <f t="shared" si="94"/>
        <v>1531499.7799999998</v>
      </c>
      <c r="CV95" s="340">
        <f t="shared" si="94"/>
        <v>342499.97</v>
      </c>
      <c r="CW95" s="340">
        <f t="shared" si="94"/>
        <v>132659.54000000004</v>
      </c>
      <c r="CX95" s="340">
        <f t="shared" si="94"/>
        <v>414716.85000000009</v>
      </c>
      <c r="CY95" s="340">
        <f t="shared" si="95"/>
        <v>452858.5399999998</v>
      </c>
      <c r="CZ95" s="340">
        <f t="shared" si="95"/>
        <v>1417351.7999999998</v>
      </c>
      <c r="DA95" s="340">
        <f t="shared" si="95"/>
        <v>1274622.7199999997</v>
      </c>
      <c r="DB95" s="344">
        <f t="shared" si="95"/>
        <v>-6308479.4800000004</v>
      </c>
    </row>
    <row r="96" spans="1:106" x14ac:dyDescent="0.25">
      <c r="A96" s="296"/>
      <c r="B96" s="968" t="str">
        <f>$B$12</f>
        <v>Small C&amp;I [3]</v>
      </c>
      <c r="C96" s="407">
        <f t="shared" si="96"/>
        <v>7715647.4900000002</v>
      </c>
      <c r="D96" s="384">
        <f t="shared" si="96"/>
        <v>4597306.25</v>
      </c>
      <c r="E96" s="384">
        <f t="shared" si="96"/>
        <v>2523250.02</v>
      </c>
      <c r="F96" s="384">
        <f t="shared" si="96"/>
        <v>1300518.48</v>
      </c>
      <c r="G96" s="384">
        <f t="shared" si="96"/>
        <v>979847.65</v>
      </c>
      <c r="H96" s="384">
        <f t="shared" si="96"/>
        <v>913709.08000000007</v>
      </c>
      <c r="I96" s="384">
        <f t="shared" si="96"/>
        <v>961868.64999999991</v>
      </c>
      <c r="J96" s="384">
        <f t="shared" si="96"/>
        <v>1271723.3599999999</v>
      </c>
      <c r="K96" s="384">
        <f t="shared" si="96"/>
        <v>2850415.4899999998</v>
      </c>
      <c r="L96" s="386">
        <f t="shared" si="96"/>
        <v>6144795.9399999995</v>
      </c>
      <c r="M96" s="410">
        <f t="shared" si="96"/>
        <v>7155611.1200000001</v>
      </c>
      <c r="N96" s="409">
        <f t="shared" si="96"/>
        <v>7251721.6699999999</v>
      </c>
      <c r="O96" s="384">
        <f t="shared" si="96"/>
        <v>5377295.0099999998</v>
      </c>
      <c r="P96" s="384">
        <f t="shared" si="92"/>
        <v>4119181</v>
      </c>
      <c r="Q96" s="384">
        <f t="shared" si="92"/>
        <v>2731680.72</v>
      </c>
      <c r="R96" s="384">
        <f t="shared" si="92"/>
        <v>1138505.8900000001</v>
      </c>
      <c r="S96" s="384">
        <f t="shared" si="92"/>
        <v>886206.72</v>
      </c>
      <c r="T96" s="384">
        <f t="shared" si="92"/>
        <v>840595.17</v>
      </c>
      <c r="U96" s="384">
        <f t="shared" si="92"/>
        <v>885245.79</v>
      </c>
      <c r="V96" s="384">
        <f t="shared" si="92"/>
        <v>1124808.83</v>
      </c>
      <c r="W96" s="384">
        <f t="shared" si="92"/>
        <v>2682377.1599999997</v>
      </c>
      <c r="X96" s="385">
        <f t="shared" si="92"/>
        <v>5481746.29</v>
      </c>
      <c r="Y96" s="386">
        <f t="shared" si="92"/>
        <v>7968155.5200000005</v>
      </c>
      <c r="Z96" s="342">
        <f t="shared" si="92"/>
        <v>8703579.629999999</v>
      </c>
      <c r="AA96" s="384">
        <f t="shared" si="92"/>
        <v>7365795.25</v>
      </c>
      <c r="AB96" s="384">
        <f t="shared" si="92"/>
        <v>4159564.68</v>
      </c>
      <c r="AC96" s="384">
        <f t="shared" si="92"/>
        <v>2399366.25</v>
      </c>
      <c r="AD96" s="384">
        <f t="shared" si="92"/>
        <v>1341934.3499999999</v>
      </c>
      <c r="AE96" s="384">
        <f t="shared" si="92"/>
        <v>1060782.1000000001</v>
      </c>
      <c r="AF96" s="384">
        <f t="shared" si="92"/>
        <v>1024295.8</v>
      </c>
      <c r="AG96" s="384">
        <v>1064136.1399999999</v>
      </c>
      <c r="AH96" s="384">
        <v>1354536.62</v>
      </c>
      <c r="AI96" s="384">
        <v>3300357.05</v>
      </c>
      <c r="AJ96" s="386">
        <v>5291375.51</v>
      </c>
      <c r="AK96" s="387">
        <v>9711741.9199999999</v>
      </c>
      <c r="AL96" s="386">
        <v>12361953.530000001</v>
      </c>
      <c r="AM96" s="386">
        <v>9524085.4499999993</v>
      </c>
      <c r="AN96" s="386">
        <v>5709237.96</v>
      </c>
      <c r="AO96" s="386">
        <v>4571369.0899999989</v>
      </c>
      <c r="AP96" s="386">
        <v>1735482.76</v>
      </c>
      <c r="AQ96" s="386">
        <v>1510245.8099999998</v>
      </c>
      <c r="AR96" s="386">
        <v>1470267.5999999999</v>
      </c>
      <c r="AS96" s="386">
        <v>1523495.07</v>
      </c>
      <c r="AT96" s="693">
        <v>2095102.83</v>
      </c>
      <c r="AU96" s="693">
        <v>3884932.53</v>
      </c>
      <c r="AV96" s="693">
        <v>8461128.7700000014</v>
      </c>
      <c r="AW96" s="694">
        <v>13328386.700000001</v>
      </c>
      <c r="AX96" s="693">
        <v>12388020.960000001</v>
      </c>
      <c r="AY96" s="693">
        <v>10476959.1</v>
      </c>
      <c r="AZ96" s="693">
        <v>7430869.3299999991</v>
      </c>
      <c r="BA96" s="693">
        <v>4738028.8400000008</v>
      </c>
      <c r="BB96" s="693">
        <v>1672279.1999999997</v>
      </c>
      <c r="BC96" s="693">
        <v>1243788.8399999999</v>
      </c>
      <c r="BD96" s="693">
        <v>949954.04</v>
      </c>
      <c r="BE96" s="693">
        <v>1472110.7899999998</v>
      </c>
      <c r="BF96" s="693">
        <v>2150676.88</v>
      </c>
      <c r="BG96" s="693">
        <v>3977758.4500000007</v>
      </c>
      <c r="BH96" s="693">
        <v>6868510.0099999988</v>
      </c>
      <c r="BI96" s="694">
        <v>10368866.610000003</v>
      </c>
      <c r="BJ96" s="693">
        <v>22068742.329999998</v>
      </c>
      <c r="BK96" s="693">
        <v>17635063.73</v>
      </c>
      <c r="BL96" s="693">
        <v>14253423.369999999</v>
      </c>
      <c r="BM96" s="693">
        <v>7134714.8600000003</v>
      </c>
      <c r="BN96" s="693">
        <v>3216112.77</v>
      </c>
      <c r="BO96" s="693">
        <v>1063734.26</v>
      </c>
      <c r="BP96" s="693">
        <v>1081315.8799999999</v>
      </c>
      <c r="BQ96" s="693">
        <v>1155819.76</v>
      </c>
      <c r="BR96" s="368">
        <v>1541780.13</v>
      </c>
      <c r="BS96" s="368"/>
      <c r="BT96" s="368"/>
      <c r="BU96" s="341">
        <f t="shared" si="93"/>
        <v>-2338352.4800000004</v>
      </c>
      <c r="BV96" s="339">
        <f t="shared" si="93"/>
        <v>-478125.25</v>
      </c>
      <c r="BW96" s="339">
        <f t="shared" si="93"/>
        <v>208430.70000000019</v>
      </c>
      <c r="BX96" s="339">
        <f t="shared" si="93"/>
        <v>-162012.58999999985</v>
      </c>
      <c r="BY96" s="339">
        <f t="shared" si="93"/>
        <v>-93640.930000000051</v>
      </c>
      <c r="BZ96" s="339">
        <f t="shared" si="93"/>
        <v>-73113.910000000033</v>
      </c>
      <c r="CA96" s="339">
        <f t="shared" si="93"/>
        <v>-76622.85999999987</v>
      </c>
      <c r="CB96" s="339">
        <f t="shared" si="93"/>
        <v>-146914.5299999998</v>
      </c>
      <c r="CC96" s="339">
        <f t="shared" si="93"/>
        <v>-168038.33000000007</v>
      </c>
      <c r="CD96" s="344">
        <f t="shared" si="93"/>
        <v>-663049.64999999944</v>
      </c>
      <c r="CE96" s="339">
        <f t="shared" si="93"/>
        <v>812544.40000000037</v>
      </c>
      <c r="CF96" s="339">
        <f t="shared" si="93"/>
        <v>1451857.959999999</v>
      </c>
      <c r="CG96" s="339">
        <f t="shared" si="93"/>
        <v>1988500.2400000002</v>
      </c>
      <c r="CH96" s="339">
        <f t="shared" si="93"/>
        <v>40383.680000000168</v>
      </c>
      <c r="CI96" s="339">
        <f t="shared" si="93"/>
        <v>-332314.4700000002</v>
      </c>
      <c r="CJ96" s="339">
        <f t="shared" si="93"/>
        <v>203428.45999999973</v>
      </c>
      <c r="CK96" s="339">
        <f t="shared" si="94"/>
        <v>174575.38000000012</v>
      </c>
      <c r="CL96" s="340">
        <f t="shared" si="94"/>
        <v>183700.63</v>
      </c>
      <c r="CM96" s="345">
        <f t="shared" si="94"/>
        <v>178890.34999999986</v>
      </c>
      <c r="CN96" s="340">
        <f t="shared" si="94"/>
        <v>229727.79000000004</v>
      </c>
      <c r="CO96" s="340">
        <f t="shared" si="94"/>
        <v>617979.89000000013</v>
      </c>
      <c r="CP96" s="340">
        <f t="shared" si="94"/>
        <v>-190370.78000000026</v>
      </c>
      <c r="CQ96" s="346">
        <f t="shared" si="94"/>
        <v>1743586.3999999994</v>
      </c>
      <c r="CR96" s="340">
        <f t="shared" si="94"/>
        <v>3658373.9000000022</v>
      </c>
      <c r="CS96" s="340">
        <f t="shared" si="94"/>
        <v>2158290.1999999993</v>
      </c>
      <c r="CT96" s="340">
        <f t="shared" si="94"/>
        <v>1549673.2799999998</v>
      </c>
      <c r="CU96" s="340">
        <f t="shared" si="94"/>
        <v>2172002.8399999989</v>
      </c>
      <c r="CV96" s="340">
        <f t="shared" si="94"/>
        <v>393548.41000000015</v>
      </c>
      <c r="CW96" s="340">
        <f t="shared" si="94"/>
        <v>449463.70999999973</v>
      </c>
      <c r="CX96" s="340">
        <f t="shared" si="94"/>
        <v>445971.79999999981</v>
      </c>
      <c r="CY96" s="340">
        <f t="shared" si="95"/>
        <v>459358.93000000017</v>
      </c>
      <c r="CZ96" s="340">
        <f t="shared" si="95"/>
        <v>740566.21</v>
      </c>
      <c r="DA96" s="340">
        <f t="shared" si="95"/>
        <v>584575.48</v>
      </c>
      <c r="DB96" s="344">
        <f t="shared" si="95"/>
        <v>3169753.2600000016</v>
      </c>
    </row>
    <row r="97" spans="1:106" x14ac:dyDescent="0.25">
      <c r="A97" s="296"/>
      <c r="B97" s="968" t="str">
        <f>$B$13</f>
        <v>Medium C&amp;I [4]</v>
      </c>
      <c r="C97" s="407">
        <f t="shared" si="96"/>
        <v>10803327.15</v>
      </c>
      <c r="D97" s="384">
        <f t="shared" si="96"/>
        <v>6923117.1200000001</v>
      </c>
      <c r="E97" s="384">
        <f t="shared" si="96"/>
        <v>4310939.66</v>
      </c>
      <c r="F97" s="384">
        <f t="shared" si="96"/>
        <v>2386999.7599999998</v>
      </c>
      <c r="G97" s="384">
        <f t="shared" si="96"/>
        <v>1737136.8900000001</v>
      </c>
      <c r="H97" s="384">
        <f t="shared" si="96"/>
        <v>1596991.71</v>
      </c>
      <c r="I97" s="384">
        <f t="shared" si="96"/>
        <v>1708511.9</v>
      </c>
      <c r="J97" s="384">
        <f t="shared" si="96"/>
        <v>2231477.8200000003</v>
      </c>
      <c r="K97" s="384">
        <f t="shared" si="96"/>
        <v>4640643.4799999995</v>
      </c>
      <c r="L97" s="386">
        <f t="shared" si="96"/>
        <v>8869193.2200000007</v>
      </c>
      <c r="M97" s="410">
        <f t="shared" si="96"/>
        <v>10198115.959999999</v>
      </c>
      <c r="N97" s="409">
        <f t="shared" si="96"/>
        <v>10288749.379999999</v>
      </c>
      <c r="O97" s="384">
        <f t="shared" si="96"/>
        <v>8031369.5099999998</v>
      </c>
      <c r="P97" s="384">
        <f t="shared" si="92"/>
        <v>6034123.1200000001</v>
      </c>
      <c r="Q97" s="384">
        <f t="shared" si="92"/>
        <v>4216245.16</v>
      </c>
      <c r="R97" s="384">
        <f t="shared" si="92"/>
        <v>1890430.46</v>
      </c>
      <c r="S97" s="384">
        <f t="shared" si="92"/>
        <v>1484690.02</v>
      </c>
      <c r="T97" s="384">
        <f t="shared" si="92"/>
        <v>1415883.54</v>
      </c>
      <c r="U97" s="384">
        <f t="shared" si="92"/>
        <v>1487116.28</v>
      </c>
      <c r="V97" s="384">
        <f t="shared" si="92"/>
        <v>1973316.7</v>
      </c>
      <c r="W97" s="384">
        <f t="shared" si="92"/>
        <v>4217248.2700000005</v>
      </c>
      <c r="X97" s="385">
        <f t="shared" si="92"/>
        <v>7541193.8300000001</v>
      </c>
      <c r="Y97" s="386">
        <f t="shared" si="92"/>
        <v>11135702.4</v>
      </c>
      <c r="Z97" s="342">
        <f t="shared" si="92"/>
        <v>10798504.200000001</v>
      </c>
      <c r="AA97" s="384">
        <f t="shared" si="92"/>
        <v>9703986.6099999994</v>
      </c>
      <c r="AB97" s="384">
        <f t="shared" si="92"/>
        <v>6261208.9400000004</v>
      </c>
      <c r="AC97" s="384">
        <f t="shared" si="92"/>
        <v>3860870.81</v>
      </c>
      <c r="AD97" s="384">
        <f t="shared" si="92"/>
        <v>2252407.35</v>
      </c>
      <c r="AE97" s="384">
        <f t="shared" si="92"/>
        <v>1852485.01</v>
      </c>
      <c r="AF97" s="384">
        <f t="shared" si="92"/>
        <v>1783335.87</v>
      </c>
      <c r="AG97" s="384">
        <v>1872801.93</v>
      </c>
      <c r="AH97" s="384">
        <v>2483294.3400000003</v>
      </c>
      <c r="AI97" s="384">
        <v>5368419.07</v>
      </c>
      <c r="AJ97" s="386">
        <v>10811970.290000001</v>
      </c>
      <c r="AK97" s="387">
        <v>12568181.51</v>
      </c>
      <c r="AL97" s="386">
        <v>15064120.699999999</v>
      </c>
      <c r="AM97" s="386">
        <v>12658425.18</v>
      </c>
      <c r="AN97" s="386">
        <v>10708050.650000002</v>
      </c>
      <c r="AO97" s="386">
        <v>6948369.1999999993</v>
      </c>
      <c r="AP97" s="386">
        <v>2860089.39</v>
      </c>
      <c r="AQ97" s="386">
        <v>2290988.67</v>
      </c>
      <c r="AR97" s="386">
        <v>2094179</v>
      </c>
      <c r="AS97" s="386">
        <v>2359769.8200000003</v>
      </c>
      <c r="AT97" s="693">
        <v>3943907.95</v>
      </c>
      <c r="AU97" s="693">
        <v>6469393.4399999995</v>
      </c>
      <c r="AV97" s="693">
        <v>11626580.4</v>
      </c>
      <c r="AW97" s="694">
        <v>14592510.82</v>
      </c>
      <c r="AX97" s="693">
        <v>13609400.08</v>
      </c>
      <c r="AY97" s="693">
        <v>11831800.93</v>
      </c>
      <c r="AZ97" s="693">
        <v>6552818.4900000002</v>
      </c>
      <c r="BA97" s="693">
        <v>3717437</v>
      </c>
      <c r="BB97" s="693">
        <v>2499650.08</v>
      </c>
      <c r="BC97" s="693">
        <v>1956162.89</v>
      </c>
      <c r="BD97" s="693">
        <v>1902260.1099999999</v>
      </c>
      <c r="BE97" s="693">
        <v>1750228.22</v>
      </c>
      <c r="BF97" s="693">
        <v>2625452.91</v>
      </c>
      <c r="BG97" s="693">
        <v>5629377.4900000002</v>
      </c>
      <c r="BH97" s="693">
        <v>9853465.0700000003</v>
      </c>
      <c r="BI97" s="694">
        <v>12336990.870000001</v>
      </c>
      <c r="BJ97" s="693">
        <v>7796573.7400000002</v>
      </c>
      <c r="BK97" s="693">
        <v>6851047.5</v>
      </c>
      <c r="BL97" s="693">
        <v>2847164.54</v>
      </c>
      <c r="BM97" s="693">
        <v>3365393.96</v>
      </c>
      <c r="BN97" s="693">
        <v>1522379.73</v>
      </c>
      <c r="BO97" s="693">
        <v>1840379.06</v>
      </c>
      <c r="BP97" s="693">
        <v>1651244.9</v>
      </c>
      <c r="BQ97" s="693">
        <v>1804516.67</v>
      </c>
      <c r="BR97" s="368">
        <v>2594163.7599999998</v>
      </c>
      <c r="BS97" s="368"/>
      <c r="BT97" s="368"/>
      <c r="BU97" s="341">
        <f t="shared" si="93"/>
        <v>-2771957.6400000006</v>
      </c>
      <c r="BV97" s="339">
        <f t="shared" si="93"/>
        <v>-888994</v>
      </c>
      <c r="BW97" s="339">
        <f t="shared" si="93"/>
        <v>-94694.5</v>
      </c>
      <c r="BX97" s="339">
        <f t="shared" si="93"/>
        <v>-496569.29999999981</v>
      </c>
      <c r="BY97" s="339">
        <f t="shared" si="93"/>
        <v>-252446.87000000011</v>
      </c>
      <c r="BZ97" s="339">
        <f t="shared" si="93"/>
        <v>-181108.16999999993</v>
      </c>
      <c r="CA97" s="339">
        <f t="shared" si="93"/>
        <v>-221395.61999999988</v>
      </c>
      <c r="CB97" s="339">
        <f t="shared" si="93"/>
        <v>-258161.12000000034</v>
      </c>
      <c r="CC97" s="339">
        <f t="shared" si="93"/>
        <v>-423395.20999999903</v>
      </c>
      <c r="CD97" s="344">
        <f t="shared" si="93"/>
        <v>-1327999.3900000006</v>
      </c>
      <c r="CE97" s="339">
        <f t="shared" si="93"/>
        <v>937586.44000000134</v>
      </c>
      <c r="CF97" s="339">
        <f t="shared" si="93"/>
        <v>509754.82000000216</v>
      </c>
      <c r="CG97" s="339">
        <f t="shared" si="93"/>
        <v>1672617.0999999996</v>
      </c>
      <c r="CH97" s="339">
        <f t="shared" si="93"/>
        <v>227085.8200000003</v>
      </c>
      <c r="CI97" s="339">
        <f t="shared" si="93"/>
        <v>-355374.35000000009</v>
      </c>
      <c r="CJ97" s="339">
        <f t="shared" si="93"/>
        <v>361976.89000000013</v>
      </c>
      <c r="CK97" s="339">
        <f t="shared" si="94"/>
        <v>367794.99</v>
      </c>
      <c r="CL97" s="340">
        <f t="shared" si="94"/>
        <v>367452.33000000007</v>
      </c>
      <c r="CM97" s="345">
        <f t="shared" si="94"/>
        <v>385685.64999999991</v>
      </c>
      <c r="CN97" s="340">
        <f t="shared" si="94"/>
        <v>509977.64000000036</v>
      </c>
      <c r="CO97" s="340">
        <f t="shared" si="94"/>
        <v>1151170.7999999998</v>
      </c>
      <c r="CP97" s="340">
        <f t="shared" si="94"/>
        <v>3270776.4600000009</v>
      </c>
      <c r="CQ97" s="346">
        <f t="shared" si="94"/>
        <v>1432479.1099999994</v>
      </c>
      <c r="CR97" s="340">
        <f t="shared" si="94"/>
        <v>4265616.4999999981</v>
      </c>
      <c r="CS97" s="340">
        <f t="shared" si="94"/>
        <v>2954438.5700000003</v>
      </c>
      <c r="CT97" s="340">
        <f t="shared" si="94"/>
        <v>4446841.7100000018</v>
      </c>
      <c r="CU97" s="340">
        <f t="shared" si="94"/>
        <v>3087498.3899999992</v>
      </c>
      <c r="CV97" s="340">
        <f t="shared" si="94"/>
        <v>607682.04</v>
      </c>
      <c r="CW97" s="340">
        <f t="shared" si="94"/>
        <v>438503.65999999992</v>
      </c>
      <c r="CX97" s="340">
        <f t="shared" si="94"/>
        <v>310843.12999999989</v>
      </c>
      <c r="CY97" s="340">
        <f t="shared" si="95"/>
        <v>486967.89000000036</v>
      </c>
      <c r="CZ97" s="340">
        <f t="shared" si="95"/>
        <v>1460613.6099999999</v>
      </c>
      <c r="DA97" s="340">
        <f t="shared" si="95"/>
        <v>1100974.3699999992</v>
      </c>
      <c r="DB97" s="344">
        <f t="shared" si="95"/>
        <v>814610.1099999994</v>
      </c>
    </row>
    <row r="98" spans="1:106" ht="17.25" x14ac:dyDescent="0.4">
      <c r="A98" s="296"/>
      <c r="B98" s="968" t="str">
        <f>$B$14</f>
        <v>Large C&amp;I [5]</v>
      </c>
      <c r="C98" s="411">
        <f t="shared" si="96"/>
        <v>8508765.6799999997</v>
      </c>
      <c r="D98" s="413">
        <f t="shared" si="96"/>
        <v>6582117.5800000001</v>
      </c>
      <c r="E98" s="413">
        <f t="shared" si="96"/>
        <v>5415658.5899999999</v>
      </c>
      <c r="F98" s="413">
        <f t="shared" si="96"/>
        <v>3007161.56</v>
      </c>
      <c r="G98" s="413">
        <f t="shared" si="96"/>
        <v>2373973.44</v>
      </c>
      <c r="H98" s="413">
        <f t="shared" si="96"/>
        <v>2469556.86</v>
      </c>
      <c r="I98" s="413">
        <f t="shared" si="96"/>
        <v>2462262.5299999998</v>
      </c>
      <c r="J98" s="413">
        <f t="shared" si="96"/>
        <v>2638141.4800000004</v>
      </c>
      <c r="K98" s="413">
        <f t="shared" si="96"/>
        <v>4738478.42</v>
      </c>
      <c r="L98" s="417">
        <f t="shared" si="96"/>
        <v>8156364.29</v>
      </c>
      <c r="M98" s="415">
        <f t="shared" si="96"/>
        <v>8514975</v>
      </c>
      <c r="N98" s="414">
        <f t="shared" si="96"/>
        <v>8630106.4900000002</v>
      </c>
      <c r="O98" s="388">
        <f t="shared" si="96"/>
        <v>7253344.7799999993</v>
      </c>
      <c r="P98" s="388">
        <f t="shared" si="92"/>
        <v>6818754.75</v>
      </c>
      <c r="Q98" s="388">
        <f t="shared" si="92"/>
        <v>4983024.24</v>
      </c>
      <c r="R98" s="388">
        <f t="shared" si="92"/>
        <v>2690825.4899999998</v>
      </c>
      <c r="S98" s="388">
        <f t="shared" si="92"/>
        <v>2256744.09</v>
      </c>
      <c r="T98" s="388">
        <f t="shared" si="92"/>
        <v>2204569.33</v>
      </c>
      <c r="U98" s="388">
        <f t="shared" si="92"/>
        <v>2347920.5500000003</v>
      </c>
      <c r="V98" s="388">
        <f t="shared" si="92"/>
        <v>2842217.8899999997</v>
      </c>
      <c r="W98" s="388">
        <f t="shared" si="92"/>
        <v>4172317.38</v>
      </c>
      <c r="X98" s="389">
        <f t="shared" si="92"/>
        <v>7690294.9299999997</v>
      </c>
      <c r="Y98" s="390">
        <f t="shared" si="92"/>
        <v>8861607.459999999</v>
      </c>
      <c r="Z98" s="355">
        <f t="shared" si="92"/>
        <v>8987200.9700000007</v>
      </c>
      <c r="AA98" s="388">
        <f t="shared" si="92"/>
        <v>8189638.54</v>
      </c>
      <c r="AB98" s="388">
        <f t="shared" si="92"/>
        <v>7039153.7599999998</v>
      </c>
      <c r="AC98" s="388">
        <f t="shared" si="92"/>
        <v>5092842.1999999993</v>
      </c>
      <c r="AD98" s="388">
        <f t="shared" si="92"/>
        <v>3080887.3000000003</v>
      </c>
      <c r="AE98" s="388">
        <f t="shared" si="92"/>
        <v>2687025.8400000003</v>
      </c>
      <c r="AF98" s="388">
        <f t="shared" si="92"/>
        <v>2754852.04</v>
      </c>
      <c r="AG98" s="388">
        <v>3555291.35</v>
      </c>
      <c r="AH98" s="388">
        <v>3214238.8899999997</v>
      </c>
      <c r="AI98" s="388">
        <v>4344912.53</v>
      </c>
      <c r="AJ98" s="390">
        <v>17332266.710000001</v>
      </c>
      <c r="AK98" s="391">
        <v>10384976.75</v>
      </c>
      <c r="AL98" s="390">
        <v>9917093.0500000007</v>
      </c>
      <c r="AM98" s="390">
        <v>11562520.029999999</v>
      </c>
      <c r="AN98" s="390">
        <v>6106803.79</v>
      </c>
      <c r="AO98" s="390">
        <v>5138935.08</v>
      </c>
      <c r="AP98" s="390">
        <v>4275734.49</v>
      </c>
      <c r="AQ98" s="390">
        <v>3314998.42</v>
      </c>
      <c r="AR98" s="390">
        <v>2697128.87</v>
      </c>
      <c r="AS98" s="390">
        <v>3159231.46</v>
      </c>
      <c r="AT98" s="1038">
        <v>3942662.6799999997</v>
      </c>
      <c r="AU98" s="1038">
        <v>5638307.9099999992</v>
      </c>
      <c r="AV98" s="1038">
        <v>9928464.1999999993</v>
      </c>
      <c r="AW98" s="1039">
        <v>11511238.689999999</v>
      </c>
      <c r="AX98" s="1038">
        <v>11647104.5</v>
      </c>
      <c r="AY98" s="1038">
        <v>10264988.85</v>
      </c>
      <c r="AZ98" s="1038">
        <v>7614849.1100000003</v>
      </c>
      <c r="BA98" s="1038">
        <v>5614694.1200000001</v>
      </c>
      <c r="BB98" s="1038">
        <v>3494060.3800000004</v>
      </c>
      <c r="BC98" s="1038">
        <v>2844796.2399999998</v>
      </c>
      <c r="BD98" s="1038">
        <v>4279157.97</v>
      </c>
      <c r="BE98" s="1038">
        <v>1461828.62</v>
      </c>
      <c r="BF98" s="1038">
        <v>3484539.12</v>
      </c>
      <c r="BG98" s="1038">
        <v>5129554.459999999</v>
      </c>
      <c r="BH98" s="1038">
        <v>9240192.3699999992</v>
      </c>
      <c r="BI98" s="1039">
        <v>12804981.140000001</v>
      </c>
      <c r="BJ98" s="1038">
        <v>0</v>
      </c>
      <c r="BK98" s="1038">
        <v>3839917.61</v>
      </c>
      <c r="BL98" s="1038">
        <v>3498712.52</v>
      </c>
      <c r="BM98" s="1038">
        <v>3171794.42</v>
      </c>
      <c r="BN98" s="1038">
        <v>1909386.21</v>
      </c>
      <c r="BO98" s="1038">
        <v>3142156.89</v>
      </c>
      <c r="BP98" s="1038">
        <v>3409921.05</v>
      </c>
      <c r="BQ98" s="1038">
        <v>3039192.91</v>
      </c>
      <c r="BR98" s="373">
        <v>3384535.31</v>
      </c>
      <c r="BS98" s="373"/>
      <c r="BT98" s="373"/>
      <c r="BU98" s="349">
        <f t="shared" si="93"/>
        <v>-1255420.9000000004</v>
      </c>
      <c r="BV98" s="350">
        <f t="shared" si="93"/>
        <v>236637.16999999993</v>
      </c>
      <c r="BW98" s="350">
        <f t="shared" si="93"/>
        <v>-432634.34999999963</v>
      </c>
      <c r="BX98" s="350">
        <f t="shared" si="93"/>
        <v>-316336.0700000003</v>
      </c>
      <c r="BY98" s="350">
        <f t="shared" si="93"/>
        <v>-117229.35000000009</v>
      </c>
      <c r="BZ98" s="350">
        <f t="shared" si="93"/>
        <v>-264987.5299999998</v>
      </c>
      <c r="CA98" s="350">
        <f t="shared" si="93"/>
        <v>-114341.97999999952</v>
      </c>
      <c r="CB98" s="350">
        <f t="shared" si="93"/>
        <v>204076.40999999922</v>
      </c>
      <c r="CC98" s="350">
        <f t="shared" si="93"/>
        <v>-566161.04</v>
      </c>
      <c r="CD98" s="351">
        <f t="shared" si="93"/>
        <v>-466069.36000000034</v>
      </c>
      <c r="CE98" s="350">
        <f t="shared" si="93"/>
        <v>346632.45999999903</v>
      </c>
      <c r="CF98" s="350">
        <f t="shared" si="93"/>
        <v>357094.48000000045</v>
      </c>
      <c r="CG98" s="350">
        <f t="shared" si="93"/>
        <v>936293.76000000071</v>
      </c>
      <c r="CH98" s="350">
        <f t="shared" si="93"/>
        <v>220399.00999999978</v>
      </c>
      <c r="CI98" s="350">
        <f t="shared" si="93"/>
        <v>109817.95999999903</v>
      </c>
      <c r="CJ98" s="350">
        <f t="shared" si="93"/>
        <v>390061.81000000052</v>
      </c>
      <c r="CK98" s="350">
        <f t="shared" si="94"/>
        <v>430281.75000000047</v>
      </c>
      <c r="CL98" s="352">
        <f t="shared" si="94"/>
        <v>550282.71</v>
      </c>
      <c r="CM98" s="353">
        <f t="shared" si="94"/>
        <v>1207370.7999999998</v>
      </c>
      <c r="CN98" s="352">
        <f t="shared" si="94"/>
        <v>372021</v>
      </c>
      <c r="CO98" s="352">
        <f t="shared" si="94"/>
        <v>172595.15000000037</v>
      </c>
      <c r="CP98" s="352">
        <f t="shared" si="94"/>
        <v>9641971.7800000012</v>
      </c>
      <c r="CQ98" s="354">
        <f t="shared" si="94"/>
        <v>1523369.290000001</v>
      </c>
      <c r="CR98" s="352">
        <f t="shared" si="94"/>
        <v>929892.08000000007</v>
      </c>
      <c r="CS98" s="352">
        <f t="shared" si="94"/>
        <v>3372881.4899999993</v>
      </c>
      <c r="CT98" s="352">
        <f t="shared" si="94"/>
        <v>-932349.96999999974</v>
      </c>
      <c r="CU98" s="352">
        <f t="shared" si="94"/>
        <v>46092.88000000082</v>
      </c>
      <c r="CV98" s="352">
        <f t="shared" si="94"/>
        <v>1194847.19</v>
      </c>
      <c r="CW98" s="352">
        <f t="shared" si="94"/>
        <v>627972.57999999961</v>
      </c>
      <c r="CX98" s="352">
        <f t="shared" si="94"/>
        <v>-57723.169999999925</v>
      </c>
      <c r="CY98" s="352">
        <f t="shared" si="95"/>
        <v>-396059.89000000013</v>
      </c>
      <c r="CZ98" s="352">
        <f t="shared" si="95"/>
        <v>728423.79</v>
      </c>
      <c r="DA98" s="352">
        <f t="shared" si="95"/>
        <v>1293395.379999999</v>
      </c>
      <c r="DB98" s="351">
        <f t="shared" si="95"/>
        <v>-7403802.5100000016</v>
      </c>
    </row>
    <row r="99" spans="1:106" ht="15.75" thickBot="1" x14ac:dyDescent="0.3">
      <c r="A99" s="296"/>
      <c r="B99" s="977" t="str">
        <f>$B$15</f>
        <v>Total</v>
      </c>
      <c r="C99" s="1023">
        <f t="shared" si="96"/>
        <v>85108722.810000002</v>
      </c>
      <c r="D99" s="359">
        <f t="shared" si="96"/>
        <v>55009106.93999999</v>
      </c>
      <c r="E99" s="359">
        <f t="shared" si="96"/>
        <v>36370230.269999996</v>
      </c>
      <c r="F99" s="359">
        <f t="shared" si="96"/>
        <v>19910856.09</v>
      </c>
      <c r="G99" s="359">
        <f t="shared" si="96"/>
        <v>14605098.199999999</v>
      </c>
      <c r="H99" s="359">
        <f t="shared" si="96"/>
        <v>13468079.780000001</v>
      </c>
      <c r="I99" s="359">
        <f t="shared" si="96"/>
        <v>14241938.1</v>
      </c>
      <c r="J99" s="359">
        <f t="shared" si="96"/>
        <v>18653783.289999999</v>
      </c>
      <c r="K99" s="359">
        <f t="shared" si="96"/>
        <v>39396589.810000002</v>
      </c>
      <c r="L99" s="394">
        <f t="shared" si="96"/>
        <v>73275216.75999999</v>
      </c>
      <c r="M99" s="393">
        <f t="shared" si="96"/>
        <v>81988063.599999994</v>
      </c>
      <c r="N99" s="1046">
        <f t="shared" si="96"/>
        <v>83044078.999999985</v>
      </c>
      <c r="O99" s="359">
        <f t="shared" si="96"/>
        <v>64762729.619999997</v>
      </c>
      <c r="P99" s="359">
        <f t="shared" si="92"/>
        <v>54104253.709999993</v>
      </c>
      <c r="Q99" s="359">
        <f t="shared" si="92"/>
        <v>39609463.699999996</v>
      </c>
      <c r="R99" s="359">
        <f t="shared" si="92"/>
        <v>18248041.870000001</v>
      </c>
      <c r="S99" s="359">
        <f t="shared" si="92"/>
        <v>14063744.630000001</v>
      </c>
      <c r="T99" s="359">
        <f t="shared" si="92"/>
        <v>12826494.500000002</v>
      </c>
      <c r="U99" s="359">
        <f t="shared" si="92"/>
        <v>13709933.65</v>
      </c>
      <c r="V99" s="359">
        <f t="shared" si="92"/>
        <v>17948382.379999999</v>
      </c>
      <c r="W99" s="359">
        <f t="shared" si="92"/>
        <v>36625082.479999997</v>
      </c>
      <c r="X99" s="392">
        <f t="shared" si="92"/>
        <v>64126924.829999998</v>
      </c>
      <c r="Y99" s="393">
        <f>SUM(Y94:Y98)</f>
        <v>93251502.379999995</v>
      </c>
      <c r="Z99" s="359">
        <f t="shared" si="92"/>
        <v>90637822.079999998</v>
      </c>
      <c r="AA99" s="359">
        <f t="shared" si="92"/>
        <v>79828568.160000011</v>
      </c>
      <c r="AB99" s="359">
        <f t="shared" si="92"/>
        <v>53718476.829999998</v>
      </c>
      <c r="AC99" s="359">
        <f t="shared" si="92"/>
        <v>33432868.5</v>
      </c>
      <c r="AD99" s="359">
        <f t="shared" si="92"/>
        <v>20010596.440000001</v>
      </c>
      <c r="AE99" s="359">
        <f t="shared" si="92"/>
        <v>16007169.83</v>
      </c>
      <c r="AF99" s="359">
        <f t="shared" si="92"/>
        <v>15260016.27</v>
      </c>
      <c r="AG99" s="359">
        <v>16708233</v>
      </c>
      <c r="AH99" s="359">
        <v>20120238.150000002</v>
      </c>
      <c r="AI99" s="359">
        <v>44476972.719999999</v>
      </c>
      <c r="AJ99" s="394">
        <v>101555716.81</v>
      </c>
      <c r="AK99" s="395">
        <v>106740046.29000001</v>
      </c>
      <c r="AL99" s="394">
        <v>120690777.52000001</v>
      </c>
      <c r="AM99" s="394">
        <v>105019544.73000002</v>
      </c>
      <c r="AN99" s="394">
        <v>71662240.530000001</v>
      </c>
      <c r="AO99" s="394">
        <v>48314150.189999998</v>
      </c>
      <c r="AP99" s="394">
        <v>24336340.510000005</v>
      </c>
      <c r="AQ99" s="394">
        <v>19405754.759999998</v>
      </c>
      <c r="AR99" s="394">
        <v>17674972.59</v>
      </c>
      <c r="AS99" s="394">
        <v>19476375.210000001</v>
      </c>
      <c r="AT99" s="394">
        <v>31001954.309999999</v>
      </c>
      <c r="AU99" s="394">
        <v>52274680.129999995</v>
      </c>
      <c r="AV99" s="394">
        <v>93226872.38000001</v>
      </c>
      <c r="AW99" s="395">
        <v>127503106.97999999</v>
      </c>
      <c r="AX99" s="394">
        <v>112451192.26000001</v>
      </c>
      <c r="AY99" s="394">
        <v>103572032.48999998</v>
      </c>
      <c r="AZ99" s="394">
        <v>59538570.68</v>
      </c>
      <c r="BA99" s="394">
        <v>37202560.549999997</v>
      </c>
      <c r="BB99" s="394">
        <v>21452184.119999997</v>
      </c>
      <c r="BC99" s="394">
        <v>16077935.42</v>
      </c>
      <c r="BD99" s="394">
        <v>17362213.27</v>
      </c>
      <c r="BE99" s="394">
        <v>14802483.949999999</v>
      </c>
      <c r="BF99" s="394">
        <v>21953329.430000003</v>
      </c>
      <c r="BG99" s="394">
        <v>48183252.130000003</v>
      </c>
      <c r="BH99" s="394">
        <v>82250742.760000005</v>
      </c>
      <c r="BI99" s="395">
        <v>106956396.27000001</v>
      </c>
      <c r="BJ99" s="394">
        <v>99068978.590000004</v>
      </c>
      <c r="BK99" s="394">
        <v>86164804.439999998</v>
      </c>
      <c r="BL99" s="394">
        <v>66436840.390000001</v>
      </c>
      <c r="BM99" s="394">
        <v>37000791.009999998</v>
      </c>
      <c r="BN99" s="394">
        <f>SUM(BN94:BN98)</f>
        <v>18031092.91</v>
      </c>
      <c r="BO99" s="394">
        <v>16296401.33</v>
      </c>
      <c r="BP99" s="394">
        <v>15529470.809999999</v>
      </c>
      <c r="BQ99" s="394">
        <v>15983443.299999999</v>
      </c>
      <c r="BR99" s="394">
        <v>21585623.109999996</v>
      </c>
      <c r="BS99" s="394"/>
      <c r="BT99" s="394"/>
      <c r="BU99" s="358">
        <f>SUM(BU94:BU98)</f>
        <v>-20345993.190000005</v>
      </c>
      <c r="BV99" s="356">
        <f>SUM(BV94:BV98)</f>
        <v>-904853.22999999952</v>
      </c>
      <c r="BW99" s="356">
        <f t="shared" ref="BW99:DB99" si="97">SUM(BW94:BW98)</f>
        <v>3239233.4299999988</v>
      </c>
      <c r="BX99" s="356">
        <f t="shared" si="97"/>
        <v>-1662814.2199999995</v>
      </c>
      <c r="BY99" s="356">
        <f t="shared" si="97"/>
        <v>-541353.56999999948</v>
      </c>
      <c r="BZ99" s="356">
        <f t="shared" si="97"/>
        <v>-641585.28000000026</v>
      </c>
      <c r="CA99" s="356">
        <f t="shared" si="97"/>
        <v>-532004.4499999996</v>
      </c>
      <c r="CB99" s="356">
        <f t="shared" si="97"/>
        <v>-705400.91000000155</v>
      </c>
      <c r="CC99" s="356">
        <f t="shared" si="97"/>
        <v>-2771507.330000001</v>
      </c>
      <c r="CD99" s="361">
        <f t="shared" si="97"/>
        <v>-9148291.9299999997</v>
      </c>
      <c r="CE99" s="356">
        <f t="shared" si="97"/>
        <v>11263438.779999997</v>
      </c>
      <c r="CF99" s="356">
        <f t="shared" si="97"/>
        <v>7593743.080000001</v>
      </c>
      <c r="CG99" s="356">
        <f t="shared" si="97"/>
        <v>15065838.540000003</v>
      </c>
      <c r="CH99" s="356">
        <f t="shared" si="97"/>
        <v>-385776.87999999709</v>
      </c>
      <c r="CI99" s="356">
        <f t="shared" si="97"/>
        <v>-6176595.1999999993</v>
      </c>
      <c r="CJ99" s="356">
        <f t="shared" si="97"/>
        <v>1762554.5699999996</v>
      </c>
      <c r="CK99" s="356">
        <f t="shared" si="97"/>
        <v>1943425.2000000011</v>
      </c>
      <c r="CL99" s="357">
        <f t="shared" si="97"/>
        <v>2433521.7699999996</v>
      </c>
      <c r="CM99" s="362">
        <f t="shared" si="97"/>
        <v>2998300.13</v>
      </c>
      <c r="CN99" s="357">
        <f t="shared" si="97"/>
        <v>2171855.7700000009</v>
      </c>
      <c r="CO99" s="357">
        <f t="shared" si="97"/>
        <v>7851890.240000003</v>
      </c>
      <c r="CP99" s="357">
        <f t="shared" si="97"/>
        <v>37428791.980000004</v>
      </c>
      <c r="CQ99" s="363">
        <f t="shared" si="97"/>
        <v>13488543.909999998</v>
      </c>
      <c r="CR99" s="357">
        <f t="shared" si="97"/>
        <v>30052955.440000005</v>
      </c>
      <c r="CS99" s="357">
        <f t="shared" si="97"/>
        <v>25190976.57</v>
      </c>
      <c r="CT99" s="357">
        <f t="shared" si="97"/>
        <v>17943763.699999999</v>
      </c>
      <c r="CU99" s="357">
        <f t="shared" si="97"/>
        <v>14881281.690000001</v>
      </c>
      <c r="CV99" s="357">
        <f t="shared" si="97"/>
        <v>4325744.0700000022</v>
      </c>
      <c r="CW99" s="357">
        <f t="shared" si="97"/>
        <v>3398584.9299999974</v>
      </c>
      <c r="CX99" s="357">
        <f t="shared" si="97"/>
        <v>2414956.3200000008</v>
      </c>
      <c r="CY99" s="357">
        <f t="shared" si="97"/>
        <v>2768141.4300000011</v>
      </c>
      <c r="CZ99" s="357">
        <f t="shared" si="97"/>
        <v>10881716.16</v>
      </c>
      <c r="DA99" s="357">
        <f t="shared" si="97"/>
        <v>7797707.4099999946</v>
      </c>
      <c r="DB99" s="361">
        <f t="shared" si="97"/>
        <v>-8328844.429999996</v>
      </c>
    </row>
    <row r="100" spans="1:106" x14ac:dyDescent="0.25">
      <c r="A100" s="296">
        <f>+A93+1</f>
        <v>14</v>
      </c>
      <c r="B100" s="1047" t="s">
        <v>87</v>
      </c>
      <c r="C100" s="1048"/>
      <c r="D100" s="397"/>
      <c r="E100" s="397"/>
      <c r="F100" s="397"/>
      <c r="G100" s="397"/>
      <c r="H100" s="397"/>
      <c r="I100" s="397"/>
      <c r="J100" s="397"/>
      <c r="K100" s="397"/>
      <c r="L100" s="1049"/>
      <c r="M100" s="1050"/>
      <c r="N100" s="1049"/>
      <c r="O100" s="396"/>
      <c r="P100" s="396"/>
      <c r="Q100" s="397"/>
      <c r="R100" s="397"/>
      <c r="S100" s="1051"/>
      <c r="T100" s="1051"/>
      <c r="U100" s="1051"/>
      <c r="V100" s="1051"/>
      <c r="W100" s="1052"/>
      <c r="X100" s="1053"/>
      <c r="Y100" s="1054"/>
      <c r="Z100" s="1052"/>
      <c r="AA100" s="1052"/>
      <c r="AB100" s="1052"/>
      <c r="AC100" s="1052"/>
      <c r="AD100" s="1052"/>
      <c r="AE100" s="1052"/>
      <c r="AF100" s="1052"/>
      <c r="AG100" s="1052"/>
      <c r="AH100" s="1052"/>
      <c r="AI100" s="1052"/>
      <c r="AJ100" s="1055"/>
      <c r="AK100" s="1056"/>
      <c r="AL100" s="1055"/>
      <c r="AM100" s="1055"/>
      <c r="AN100" s="1055"/>
      <c r="AO100" s="1055"/>
      <c r="AP100" s="1055"/>
      <c r="AQ100" s="1055"/>
      <c r="AR100" s="1055"/>
      <c r="AS100" s="1055"/>
      <c r="AT100" s="1055"/>
      <c r="AU100" s="1055"/>
      <c r="AV100" s="1055"/>
      <c r="AW100" s="1056"/>
      <c r="AX100" s="1055"/>
      <c r="AY100" s="1055"/>
      <c r="AZ100" s="1055"/>
      <c r="BA100" s="1055"/>
      <c r="BB100" s="1055"/>
      <c r="BC100" s="1055"/>
      <c r="BD100" s="1055"/>
      <c r="BE100" s="1055"/>
      <c r="BF100" s="1055"/>
      <c r="BG100" s="1055"/>
      <c r="BH100" s="1055"/>
      <c r="BI100" s="1056"/>
      <c r="BJ100" s="1055"/>
      <c r="BK100" s="1055"/>
      <c r="BL100" s="1055"/>
      <c r="BM100" s="1055"/>
      <c r="BN100" s="1055"/>
      <c r="BO100" s="1055"/>
      <c r="BP100" s="1055"/>
      <c r="BQ100" s="1055"/>
      <c r="BR100" s="399"/>
      <c r="BS100" s="399"/>
      <c r="BT100" s="399"/>
      <c r="BU100" s="400"/>
      <c r="BV100" s="401"/>
      <c r="BW100" s="402"/>
      <c r="BX100" s="402"/>
      <c r="BY100" s="402"/>
      <c r="BZ100" s="402"/>
      <c r="CA100" s="402"/>
      <c r="CB100" s="402"/>
      <c r="CC100" s="402"/>
      <c r="CD100" s="403"/>
      <c r="CE100" s="401"/>
      <c r="CF100" s="401"/>
      <c r="CG100" s="402"/>
      <c r="CH100" s="402"/>
      <c r="CI100" s="402"/>
      <c r="CJ100" s="402"/>
      <c r="CK100" s="402"/>
      <c r="CL100" s="404"/>
      <c r="CM100" s="404"/>
      <c r="CN100" s="405"/>
      <c r="CO100" s="405"/>
      <c r="CP100" s="405"/>
      <c r="CQ100" s="406"/>
      <c r="CR100" s="405"/>
      <c r="CS100" s="405"/>
      <c r="CT100" s="405"/>
      <c r="CU100" s="405"/>
      <c r="CV100" s="405"/>
      <c r="CW100" s="405"/>
      <c r="CX100" s="404"/>
      <c r="CY100" s="404"/>
      <c r="CZ100" s="404"/>
      <c r="DA100" s="404"/>
      <c r="DB100" s="403"/>
    </row>
    <row r="101" spans="1:106" x14ac:dyDescent="0.25">
      <c r="A101" s="296"/>
      <c r="B101" s="968" t="str">
        <f>$B$10</f>
        <v>Residential [1]</v>
      </c>
      <c r="C101" s="407">
        <v>50875981.189999998</v>
      </c>
      <c r="D101" s="408">
        <v>45746695.950000003</v>
      </c>
      <c r="E101" s="408">
        <v>29572242.190000001</v>
      </c>
      <c r="F101" s="384">
        <v>22063032.57</v>
      </c>
      <c r="G101" s="408">
        <v>19303682.239999998</v>
      </c>
      <c r="H101" s="408">
        <v>15790365.41</v>
      </c>
      <c r="I101" s="408">
        <v>14220171.68</v>
      </c>
      <c r="J101" s="408">
        <v>15455514.93</v>
      </c>
      <c r="K101" s="408">
        <v>14913538.5</v>
      </c>
      <c r="L101" s="409">
        <v>32552967.48</v>
      </c>
      <c r="M101" s="410">
        <v>38388223.490000002</v>
      </c>
      <c r="N101" s="409">
        <v>36567857.950000003</v>
      </c>
      <c r="O101" s="384">
        <v>43069224.939999998</v>
      </c>
      <c r="P101" s="384">
        <v>31495722.010000002</v>
      </c>
      <c r="Q101" s="408">
        <v>26579578.960000001</v>
      </c>
      <c r="R101" s="408">
        <v>24013481.59</v>
      </c>
      <c r="S101" s="408">
        <v>15489987.800000001</v>
      </c>
      <c r="T101" s="408">
        <v>12910275.68</v>
      </c>
      <c r="U101" s="408">
        <v>12736021.74</v>
      </c>
      <c r="V101" s="408">
        <v>13532419.460000001</v>
      </c>
      <c r="W101" s="384">
        <v>15631253.91</v>
      </c>
      <c r="X101" s="385">
        <v>26802731.120000001</v>
      </c>
      <c r="Y101" s="410">
        <v>33317916.350000001</v>
      </c>
      <c r="Z101" s="384">
        <v>43208686.560000002</v>
      </c>
      <c r="AA101" s="384">
        <v>48592453.060000002</v>
      </c>
      <c r="AB101" s="384">
        <v>35165931.579999998</v>
      </c>
      <c r="AC101" s="384">
        <v>24612424.489999998</v>
      </c>
      <c r="AD101" s="384">
        <v>21353532.989999998</v>
      </c>
      <c r="AE101" s="384">
        <v>15566857.050000001</v>
      </c>
      <c r="AF101" s="384">
        <v>15724274.880000001</v>
      </c>
      <c r="AG101" s="384">
        <v>14227364.289999999</v>
      </c>
      <c r="AH101" s="384">
        <v>15985155.84</v>
      </c>
      <c r="AI101" s="384">
        <v>20111876.199999999</v>
      </c>
      <c r="AJ101" s="386">
        <v>33842449.810000002</v>
      </c>
      <c r="AK101" s="387">
        <v>41170633.719999999</v>
      </c>
      <c r="AL101" s="386">
        <v>51251075.799999997</v>
      </c>
      <c r="AM101" s="386">
        <v>58350757.149999999</v>
      </c>
      <c r="AN101" s="386">
        <v>49140720.479999997</v>
      </c>
      <c r="AO101" s="386">
        <v>38283147.119999997</v>
      </c>
      <c r="AP101" s="386">
        <v>26457737.479999997</v>
      </c>
      <c r="AQ101" s="386">
        <v>21737390.260000005</v>
      </c>
      <c r="AR101" s="386">
        <v>24374767.77</v>
      </c>
      <c r="AS101" s="386">
        <v>20947131.539999999</v>
      </c>
      <c r="AT101" s="386">
        <v>19427968.23</v>
      </c>
      <c r="AU101" s="386">
        <v>24142269.950000003</v>
      </c>
      <c r="AV101" s="386">
        <v>36404989.850000001</v>
      </c>
      <c r="AW101" s="387">
        <v>55547755.140000001</v>
      </c>
      <c r="AX101" s="386">
        <v>55542480.690000005</v>
      </c>
      <c r="AY101" s="386">
        <v>61067173.389999993</v>
      </c>
      <c r="AZ101" s="386">
        <v>44677257.689999998</v>
      </c>
      <c r="BA101" s="386">
        <v>35126270.640000001</v>
      </c>
      <c r="BB101" s="386">
        <v>24915818.180000003</v>
      </c>
      <c r="BC101" s="386">
        <v>20589853.399999999</v>
      </c>
      <c r="BD101" s="386">
        <v>17943580.199999999</v>
      </c>
      <c r="BE101" s="386">
        <v>15806471.489999998</v>
      </c>
      <c r="BF101" s="386">
        <v>17396297.850000001</v>
      </c>
      <c r="BG101" s="386">
        <v>19567169.849999994</v>
      </c>
      <c r="BH101" s="386">
        <v>33174096.550000001</v>
      </c>
      <c r="BI101" s="387">
        <v>44260976.479999989</v>
      </c>
      <c r="BJ101" s="386">
        <v>50386404.530000001</v>
      </c>
      <c r="BK101" s="386">
        <v>44867050.68</v>
      </c>
      <c r="BL101" s="386">
        <v>40344909.640000001</v>
      </c>
      <c r="BM101" s="386">
        <v>31035367.289999999</v>
      </c>
      <c r="BN101" s="386">
        <v>22051732.789999999</v>
      </c>
      <c r="BO101" s="386">
        <v>18108535.780000001</v>
      </c>
      <c r="BP101" s="386">
        <v>15643035.75</v>
      </c>
      <c r="BQ101" s="386">
        <v>13841621.85</v>
      </c>
      <c r="BR101" s="386">
        <v>14791227.25</v>
      </c>
      <c r="BS101" s="386"/>
      <c r="BT101" s="386"/>
      <c r="BU101" s="341">
        <f t="shared" ref="BU101:CJ105" si="98">O101-C101</f>
        <v>-7806756.25</v>
      </c>
      <c r="BV101" s="339">
        <f t="shared" si="98"/>
        <v>-14250973.940000001</v>
      </c>
      <c r="BW101" s="339">
        <f t="shared" si="98"/>
        <v>-2992663.2300000004</v>
      </c>
      <c r="BX101" s="339">
        <f t="shared" si="98"/>
        <v>1950449.0199999996</v>
      </c>
      <c r="BY101" s="339">
        <f t="shared" si="98"/>
        <v>-3813694.4399999976</v>
      </c>
      <c r="BZ101" s="339">
        <f t="shared" si="98"/>
        <v>-2880089.7300000004</v>
      </c>
      <c r="CA101" s="339">
        <f t="shared" si="98"/>
        <v>-1484149.9399999995</v>
      </c>
      <c r="CB101" s="339">
        <f t="shared" si="98"/>
        <v>-1923095.4699999988</v>
      </c>
      <c r="CC101" s="339">
        <f t="shared" si="98"/>
        <v>717715.41000000015</v>
      </c>
      <c r="CD101" s="344">
        <f t="shared" si="98"/>
        <v>-5750236.3599999994</v>
      </c>
      <c r="CE101" s="339">
        <f t="shared" si="98"/>
        <v>-5070307.1400000006</v>
      </c>
      <c r="CF101" s="339">
        <f t="shared" si="98"/>
        <v>6640828.6099999994</v>
      </c>
      <c r="CG101" s="339">
        <f t="shared" si="98"/>
        <v>5523228.1200000048</v>
      </c>
      <c r="CH101" s="339">
        <f t="shared" si="98"/>
        <v>3670209.5699999966</v>
      </c>
      <c r="CI101" s="339">
        <f t="shared" si="98"/>
        <v>-1967154.4700000025</v>
      </c>
      <c r="CJ101" s="339">
        <f t="shared" si="98"/>
        <v>-2659948.6000000015</v>
      </c>
      <c r="CK101" s="339">
        <f t="shared" ref="CK101:CZ105" si="99">AE101-S101</f>
        <v>76869.25</v>
      </c>
      <c r="CL101" s="340">
        <f t="shared" si="99"/>
        <v>2813999.2000000011</v>
      </c>
      <c r="CM101" s="345">
        <f t="shared" si="99"/>
        <v>1491342.5499999989</v>
      </c>
      <c r="CN101" s="340">
        <f t="shared" si="99"/>
        <v>2452736.379999999</v>
      </c>
      <c r="CO101" s="340">
        <f t="shared" si="99"/>
        <v>4480622.2899999991</v>
      </c>
      <c r="CP101" s="340">
        <f t="shared" si="99"/>
        <v>7039718.6900000013</v>
      </c>
      <c r="CQ101" s="346">
        <f t="shared" si="99"/>
        <v>7852717.3699999973</v>
      </c>
      <c r="CR101" s="340">
        <f t="shared" si="99"/>
        <v>8042389.2399999946</v>
      </c>
      <c r="CS101" s="340">
        <f t="shared" si="99"/>
        <v>9758304.0899999961</v>
      </c>
      <c r="CT101" s="340">
        <f t="shared" si="99"/>
        <v>13974788.899999999</v>
      </c>
      <c r="CU101" s="340">
        <f t="shared" si="99"/>
        <v>13670722.629999999</v>
      </c>
      <c r="CV101" s="340">
        <f t="shared" si="99"/>
        <v>5104204.4899999984</v>
      </c>
      <c r="CW101" s="340">
        <f t="shared" si="99"/>
        <v>6170533.2100000046</v>
      </c>
      <c r="CX101" s="340">
        <f t="shared" si="99"/>
        <v>8650492.8899999987</v>
      </c>
      <c r="CY101" s="340">
        <f t="shared" si="99"/>
        <v>6719767.25</v>
      </c>
      <c r="CZ101" s="340">
        <f t="shared" si="99"/>
        <v>3442812.3900000006</v>
      </c>
      <c r="DA101" s="340">
        <f t="shared" ref="CY101:DB105" si="100">AU101-AI101</f>
        <v>4030393.7500000037</v>
      </c>
      <c r="DB101" s="344">
        <f t="shared" si="100"/>
        <v>2562540.0399999991</v>
      </c>
    </row>
    <row r="102" spans="1:106" x14ac:dyDescent="0.25">
      <c r="A102" s="296"/>
      <c r="B102" s="968" t="str">
        <f>$B$11</f>
        <v>Low Income Residential [2]</v>
      </c>
      <c r="C102" s="407">
        <v>2540667.2200000002</v>
      </c>
      <c r="D102" s="408">
        <v>2287654.11</v>
      </c>
      <c r="E102" s="408">
        <v>2176109.2000000002</v>
      </c>
      <c r="F102" s="384">
        <v>1603093.55</v>
      </c>
      <c r="G102" s="408">
        <v>1647845.5</v>
      </c>
      <c r="H102" s="408">
        <v>1430519.13</v>
      </c>
      <c r="I102" s="408">
        <v>1351938.29</v>
      </c>
      <c r="J102" s="408">
        <v>1291221.17</v>
      </c>
      <c r="K102" s="408">
        <v>1035346.65</v>
      </c>
      <c r="L102" s="409">
        <v>1519151.04</v>
      </c>
      <c r="M102" s="410">
        <v>1760080.1</v>
      </c>
      <c r="N102" s="409">
        <v>1765121.17</v>
      </c>
      <c r="O102" s="384">
        <v>1974552.75</v>
      </c>
      <c r="P102" s="384">
        <v>1858203</v>
      </c>
      <c r="Q102" s="408">
        <v>1747924.23</v>
      </c>
      <c r="R102" s="408">
        <v>1562942.4</v>
      </c>
      <c r="S102" s="408">
        <v>1108054.95</v>
      </c>
      <c r="T102" s="408">
        <v>923867.49</v>
      </c>
      <c r="U102" s="408">
        <v>963789</v>
      </c>
      <c r="V102" s="408">
        <v>923059.74</v>
      </c>
      <c r="W102" s="384">
        <v>964456.21</v>
      </c>
      <c r="X102" s="385">
        <v>1356097.38</v>
      </c>
      <c r="Y102" s="410">
        <v>2006649.76</v>
      </c>
      <c r="Z102" s="384">
        <v>2387279.2200000002</v>
      </c>
      <c r="AA102" s="384">
        <v>3310382.94</v>
      </c>
      <c r="AB102" s="384">
        <v>2422696.27</v>
      </c>
      <c r="AC102" s="384">
        <v>1697022.98</v>
      </c>
      <c r="AD102" s="384">
        <v>1531635.06</v>
      </c>
      <c r="AE102" s="384">
        <v>1187975.3400000001</v>
      </c>
      <c r="AF102" s="384">
        <v>1148736.1399999999</v>
      </c>
      <c r="AG102" s="384">
        <v>1054155.1599999999</v>
      </c>
      <c r="AH102" s="384">
        <v>1139557.8500000001</v>
      </c>
      <c r="AI102" s="384">
        <v>1484276.55</v>
      </c>
      <c r="AJ102" s="386">
        <v>1774495.31</v>
      </c>
      <c r="AK102" s="387">
        <v>2230012.87</v>
      </c>
      <c r="AL102" s="386">
        <v>2864126.02</v>
      </c>
      <c r="AM102" s="386">
        <v>3592922.01</v>
      </c>
      <c r="AN102" s="386">
        <v>3129792.06</v>
      </c>
      <c r="AO102" s="386">
        <v>3637717.98</v>
      </c>
      <c r="AP102" s="386">
        <v>2294013.5499999998</v>
      </c>
      <c r="AQ102" s="386">
        <v>1696662.75</v>
      </c>
      <c r="AR102" s="386">
        <v>4999663.51</v>
      </c>
      <c r="AS102" s="386">
        <v>2973440.6199999996</v>
      </c>
      <c r="AT102" s="386">
        <v>1913319.29</v>
      </c>
      <c r="AU102" s="386">
        <v>1760394.58</v>
      </c>
      <c r="AV102" s="386">
        <v>2295410.2000000002</v>
      </c>
      <c r="AW102" s="387">
        <v>4773190.1199999992</v>
      </c>
      <c r="AX102" s="386">
        <v>4277591.2</v>
      </c>
      <c r="AY102" s="386">
        <v>6386625.6900000004</v>
      </c>
      <c r="AZ102" s="386">
        <v>3349236.8</v>
      </c>
      <c r="BA102" s="386">
        <v>4894254.0200000005</v>
      </c>
      <c r="BB102" s="386">
        <v>3055803.69</v>
      </c>
      <c r="BC102" s="386">
        <v>1949951.67</v>
      </c>
      <c r="BD102" s="386">
        <v>1664453.02</v>
      </c>
      <c r="BE102" s="386">
        <v>1606036.64</v>
      </c>
      <c r="BF102" s="386">
        <v>1925456.17</v>
      </c>
      <c r="BG102" s="386">
        <v>1767540</v>
      </c>
      <c r="BH102" s="386">
        <v>2459547.0499999998</v>
      </c>
      <c r="BI102" s="387">
        <v>3073966.6199999996</v>
      </c>
      <c r="BJ102" s="386">
        <v>6278901.3399999999</v>
      </c>
      <c r="BK102" s="386">
        <v>6058226.4299999997</v>
      </c>
      <c r="BL102" s="386">
        <v>8303285.6900000004</v>
      </c>
      <c r="BM102" s="386">
        <v>4243856.12</v>
      </c>
      <c r="BN102" s="386">
        <v>3185604.46</v>
      </c>
      <c r="BO102" s="386">
        <v>4586775.33</v>
      </c>
      <c r="BP102" s="386">
        <v>2898608.42</v>
      </c>
      <c r="BQ102" s="386">
        <v>2310205.89</v>
      </c>
      <c r="BR102" s="386">
        <v>2017044.01</v>
      </c>
      <c r="BS102" s="386"/>
      <c r="BT102" s="386"/>
      <c r="BU102" s="341">
        <f t="shared" si="98"/>
        <v>-566114.4700000002</v>
      </c>
      <c r="BV102" s="339">
        <f t="shared" si="98"/>
        <v>-429451.10999999987</v>
      </c>
      <c r="BW102" s="339">
        <f t="shared" si="98"/>
        <v>-428184.9700000002</v>
      </c>
      <c r="BX102" s="339">
        <f t="shared" si="98"/>
        <v>-40151.15000000014</v>
      </c>
      <c r="BY102" s="339">
        <f t="shared" si="98"/>
        <v>-539790.55000000005</v>
      </c>
      <c r="BZ102" s="339">
        <f t="shared" si="98"/>
        <v>-506651.6399999999</v>
      </c>
      <c r="CA102" s="339">
        <f t="shared" si="98"/>
        <v>-388149.29000000004</v>
      </c>
      <c r="CB102" s="339">
        <f t="shared" si="98"/>
        <v>-368161.42999999993</v>
      </c>
      <c r="CC102" s="339">
        <f t="shared" si="98"/>
        <v>-70890.440000000061</v>
      </c>
      <c r="CD102" s="344">
        <f t="shared" si="98"/>
        <v>-163053.66000000015</v>
      </c>
      <c r="CE102" s="339">
        <f t="shared" si="98"/>
        <v>246569.65999999992</v>
      </c>
      <c r="CF102" s="339">
        <f t="shared" si="98"/>
        <v>622158.05000000028</v>
      </c>
      <c r="CG102" s="339">
        <f t="shared" si="98"/>
        <v>1335830.19</v>
      </c>
      <c r="CH102" s="339">
        <f t="shared" si="98"/>
        <v>564493.27</v>
      </c>
      <c r="CI102" s="339">
        <f t="shared" si="98"/>
        <v>-50901.25</v>
      </c>
      <c r="CJ102" s="339">
        <f t="shared" si="98"/>
        <v>-31307.339999999851</v>
      </c>
      <c r="CK102" s="339">
        <f t="shared" si="99"/>
        <v>79920.39000000013</v>
      </c>
      <c r="CL102" s="340">
        <f t="shared" si="99"/>
        <v>224868.64999999991</v>
      </c>
      <c r="CM102" s="345">
        <f t="shared" si="99"/>
        <v>90366.159999999916</v>
      </c>
      <c r="CN102" s="340">
        <f t="shared" si="99"/>
        <v>216498.1100000001</v>
      </c>
      <c r="CO102" s="340">
        <f t="shared" si="99"/>
        <v>519820.34000000008</v>
      </c>
      <c r="CP102" s="340">
        <f t="shared" si="99"/>
        <v>418397.93000000017</v>
      </c>
      <c r="CQ102" s="346">
        <f t="shared" si="99"/>
        <v>223363.1100000001</v>
      </c>
      <c r="CR102" s="340">
        <f t="shared" si="99"/>
        <v>476846.79999999981</v>
      </c>
      <c r="CS102" s="340">
        <f t="shared" si="99"/>
        <v>282539.06999999983</v>
      </c>
      <c r="CT102" s="340">
        <f t="shared" si="99"/>
        <v>707095.79</v>
      </c>
      <c r="CU102" s="340">
        <f t="shared" si="99"/>
        <v>1940695</v>
      </c>
      <c r="CV102" s="340">
        <f t="shared" si="99"/>
        <v>762378.48999999976</v>
      </c>
      <c r="CW102" s="340">
        <f t="shared" si="99"/>
        <v>508687.40999999992</v>
      </c>
      <c r="CX102" s="340">
        <f t="shared" si="99"/>
        <v>3850927.37</v>
      </c>
      <c r="CY102" s="340">
        <f t="shared" si="100"/>
        <v>1919285.4599999997</v>
      </c>
      <c r="CZ102" s="340">
        <f t="shared" si="100"/>
        <v>773761.44</v>
      </c>
      <c r="DA102" s="340">
        <f t="shared" si="100"/>
        <v>276118.03000000003</v>
      </c>
      <c r="DB102" s="344">
        <f t="shared" si="100"/>
        <v>520914.89000000013</v>
      </c>
    </row>
    <row r="103" spans="1:106" x14ac:dyDescent="0.25">
      <c r="A103" s="296"/>
      <c r="B103" s="968" t="str">
        <f>$B$12</f>
        <v>Small C&amp;I [3]</v>
      </c>
      <c r="C103" s="407">
        <v>8950950.3399999999</v>
      </c>
      <c r="D103" s="408">
        <v>7351045.3899999997</v>
      </c>
      <c r="E103" s="408">
        <v>4077077.1</v>
      </c>
      <c r="F103" s="384">
        <v>2565401.7200000002</v>
      </c>
      <c r="G103" s="408">
        <v>1716688.87</v>
      </c>
      <c r="H103" s="408">
        <v>1276437.6399999999</v>
      </c>
      <c r="I103" s="408">
        <v>1123845.6299999999</v>
      </c>
      <c r="J103" s="408">
        <v>1277401.47</v>
      </c>
      <c r="K103" s="408">
        <v>1439835.09</v>
      </c>
      <c r="L103" s="409">
        <v>4119522.36</v>
      </c>
      <c r="M103" s="410">
        <v>5827607.4800000004</v>
      </c>
      <c r="N103" s="409">
        <v>5543867</v>
      </c>
      <c r="O103" s="384">
        <v>7307893.75</v>
      </c>
      <c r="P103" s="384">
        <v>4174805.8</v>
      </c>
      <c r="Q103" s="408">
        <v>3632350.98</v>
      </c>
      <c r="R103" s="408">
        <v>2977100.46</v>
      </c>
      <c r="S103" s="408">
        <v>1398191.41</v>
      </c>
      <c r="T103" s="408">
        <v>1063849.3700000001</v>
      </c>
      <c r="U103" s="408">
        <v>1077551.3799999999</v>
      </c>
      <c r="V103" s="408">
        <v>1107061.72</v>
      </c>
      <c r="W103" s="384">
        <v>1442740.58</v>
      </c>
      <c r="X103" s="385">
        <v>3194308.54</v>
      </c>
      <c r="Y103" s="410">
        <v>4887505.0199999996</v>
      </c>
      <c r="Z103" s="384">
        <v>7213056.7000000002</v>
      </c>
      <c r="AA103" s="384">
        <v>8766440.1999999993</v>
      </c>
      <c r="AB103" s="384">
        <v>6103205.1600000001</v>
      </c>
      <c r="AC103" s="384">
        <v>3685076.88</v>
      </c>
      <c r="AD103" s="384">
        <v>2447220.94</v>
      </c>
      <c r="AE103" s="384">
        <v>1580458.97</v>
      </c>
      <c r="AF103" s="384">
        <v>1608003.72</v>
      </c>
      <c r="AG103" s="384">
        <v>1286291.68</v>
      </c>
      <c r="AH103" s="384">
        <v>1402793.84</v>
      </c>
      <c r="AI103" s="384">
        <v>1973481.84</v>
      </c>
      <c r="AJ103" s="386">
        <v>4526646.09</v>
      </c>
      <c r="AK103" s="387">
        <v>6390927.8099999996</v>
      </c>
      <c r="AL103" s="386">
        <v>8802839.7300000004</v>
      </c>
      <c r="AM103" s="386">
        <v>11391509.49</v>
      </c>
      <c r="AN103" s="386">
        <v>7977831.2899999982</v>
      </c>
      <c r="AO103" s="386">
        <v>4941027.96</v>
      </c>
      <c r="AP103" s="386">
        <v>3389685.68</v>
      </c>
      <c r="AQ103" s="386">
        <v>2320343.4999999995</v>
      </c>
      <c r="AR103" s="386">
        <v>1711712.46</v>
      </c>
      <c r="AS103" s="386">
        <v>1531301.77</v>
      </c>
      <c r="AT103" s="386">
        <v>1724019.23</v>
      </c>
      <c r="AU103" s="386">
        <v>2750364.59</v>
      </c>
      <c r="AV103" s="386">
        <v>4775898.1100000003</v>
      </c>
      <c r="AW103" s="387">
        <v>9639356.0700000003</v>
      </c>
      <c r="AX103" s="386">
        <v>11864319.920000002</v>
      </c>
      <c r="AY103" s="386">
        <v>12689283.560000001</v>
      </c>
      <c r="AZ103" s="386">
        <v>9281411.5699999984</v>
      </c>
      <c r="BA103" s="386">
        <v>8675606.4700000007</v>
      </c>
      <c r="BB103" s="386">
        <v>3566758.5300000003</v>
      </c>
      <c r="BC103" s="386">
        <v>1970038.2400000002</v>
      </c>
      <c r="BD103" s="386">
        <v>1868681.4899999998</v>
      </c>
      <c r="BE103" s="386">
        <v>1385350.6100000003</v>
      </c>
      <c r="BF103" s="386">
        <v>1727597.4900000002</v>
      </c>
      <c r="BG103" s="386">
        <v>2307999.0700000003</v>
      </c>
      <c r="BH103" s="386">
        <v>5182636.9399999995</v>
      </c>
      <c r="BI103" s="387">
        <v>8001916.0899999999</v>
      </c>
      <c r="BJ103" s="386">
        <v>21770230.870000001</v>
      </c>
      <c r="BK103" s="386">
        <v>20223014.399999999</v>
      </c>
      <c r="BL103" s="386">
        <v>19139078.470000003</v>
      </c>
      <c r="BM103" s="386">
        <v>12331218.26</v>
      </c>
      <c r="BN103" s="386">
        <v>6899508.96</v>
      </c>
      <c r="BO103" s="386">
        <v>1865849.87</v>
      </c>
      <c r="BP103" s="386">
        <v>1413315.22</v>
      </c>
      <c r="BQ103" s="386">
        <v>1316880.51</v>
      </c>
      <c r="BR103" s="386">
        <v>1441126.67</v>
      </c>
      <c r="BS103" s="386"/>
      <c r="BT103" s="386"/>
      <c r="BU103" s="341">
        <f t="shared" si="98"/>
        <v>-1643056.5899999999</v>
      </c>
      <c r="BV103" s="339">
        <f t="shared" si="98"/>
        <v>-3176239.59</v>
      </c>
      <c r="BW103" s="339">
        <f t="shared" si="98"/>
        <v>-444726.12000000011</v>
      </c>
      <c r="BX103" s="339">
        <f t="shared" si="98"/>
        <v>411698.73999999976</v>
      </c>
      <c r="BY103" s="339">
        <f t="shared" si="98"/>
        <v>-318497.4600000002</v>
      </c>
      <c r="BZ103" s="339">
        <f t="shared" si="98"/>
        <v>-212588.26999999979</v>
      </c>
      <c r="CA103" s="339">
        <f t="shared" si="98"/>
        <v>-46294.25</v>
      </c>
      <c r="CB103" s="339">
        <f t="shared" si="98"/>
        <v>-170339.75</v>
      </c>
      <c r="CC103" s="339">
        <f t="shared" si="98"/>
        <v>2905.4899999999907</v>
      </c>
      <c r="CD103" s="344">
        <f t="shared" si="98"/>
        <v>-925213.81999999983</v>
      </c>
      <c r="CE103" s="339">
        <f t="shared" si="98"/>
        <v>-940102.46000000089</v>
      </c>
      <c r="CF103" s="339">
        <f t="shared" si="98"/>
        <v>1669189.7000000002</v>
      </c>
      <c r="CG103" s="339">
        <f t="shared" si="98"/>
        <v>1458546.4499999993</v>
      </c>
      <c r="CH103" s="339">
        <f t="shared" si="98"/>
        <v>1928399.3600000003</v>
      </c>
      <c r="CI103" s="339">
        <f t="shared" si="98"/>
        <v>52725.899999999907</v>
      </c>
      <c r="CJ103" s="339">
        <f t="shared" si="98"/>
        <v>-529879.52</v>
      </c>
      <c r="CK103" s="339">
        <f t="shared" si="99"/>
        <v>182267.56000000006</v>
      </c>
      <c r="CL103" s="340">
        <f t="shared" si="99"/>
        <v>544154.34999999986</v>
      </c>
      <c r="CM103" s="345">
        <f t="shared" si="99"/>
        <v>208740.30000000005</v>
      </c>
      <c r="CN103" s="340">
        <f t="shared" si="99"/>
        <v>295732.12000000011</v>
      </c>
      <c r="CO103" s="340">
        <f t="shared" si="99"/>
        <v>530741.26</v>
      </c>
      <c r="CP103" s="340">
        <f t="shared" si="99"/>
        <v>1332337.5499999998</v>
      </c>
      <c r="CQ103" s="346">
        <f t="shared" si="99"/>
        <v>1503422.79</v>
      </c>
      <c r="CR103" s="340">
        <f t="shared" si="99"/>
        <v>1589783.0300000003</v>
      </c>
      <c r="CS103" s="340">
        <f t="shared" si="99"/>
        <v>2625069.290000001</v>
      </c>
      <c r="CT103" s="340">
        <f t="shared" si="99"/>
        <v>1874626.129999998</v>
      </c>
      <c r="CU103" s="340">
        <f t="shared" si="99"/>
        <v>1255951.08</v>
      </c>
      <c r="CV103" s="340">
        <f t="shared" si="99"/>
        <v>942464.74000000022</v>
      </c>
      <c r="CW103" s="340">
        <f t="shared" si="99"/>
        <v>739884.52999999956</v>
      </c>
      <c r="CX103" s="340">
        <f t="shared" si="99"/>
        <v>103708.73999999999</v>
      </c>
      <c r="CY103" s="340">
        <f t="shared" si="100"/>
        <v>245010.09000000008</v>
      </c>
      <c r="CZ103" s="340">
        <f t="shared" si="100"/>
        <v>321225.3899999999</v>
      </c>
      <c r="DA103" s="340">
        <f t="shared" si="100"/>
        <v>776882.74999999977</v>
      </c>
      <c r="DB103" s="344">
        <f t="shared" si="100"/>
        <v>249252.02000000048</v>
      </c>
    </row>
    <row r="104" spans="1:106" x14ac:dyDescent="0.25">
      <c r="A104" s="296"/>
      <c r="B104" s="968" t="str">
        <f>$B$13</f>
        <v>Medium C&amp;I [4]</v>
      </c>
      <c r="C104" s="407">
        <v>12602929.76</v>
      </c>
      <c r="D104" s="408">
        <v>10700128.49</v>
      </c>
      <c r="E104" s="408">
        <v>6256680.5899999999</v>
      </c>
      <c r="F104" s="384">
        <v>3884715.89</v>
      </c>
      <c r="G104" s="408">
        <v>2784753.2</v>
      </c>
      <c r="H104" s="408">
        <v>2106321.71</v>
      </c>
      <c r="I104" s="408">
        <v>1817034.12</v>
      </c>
      <c r="J104" s="408">
        <v>2074624.08</v>
      </c>
      <c r="K104" s="408">
        <v>2081426.01</v>
      </c>
      <c r="L104" s="409">
        <v>6590773.46</v>
      </c>
      <c r="M104" s="410">
        <v>8798161.4000000004</v>
      </c>
      <c r="N104" s="409">
        <v>7698363.0199999996</v>
      </c>
      <c r="O104" s="384">
        <v>11138750.65</v>
      </c>
      <c r="P104" s="384">
        <v>6452902.7800000003</v>
      </c>
      <c r="Q104" s="408">
        <v>5795289.6600000001</v>
      </c>
      <c r="R104" s="408">
        <v>4182440.79</v>
      </c>
      <c r="S104" s="408">
        <v>2205357.6800000002</v>
      </c>
      <c r="T104" s="408">
        <v>1704321.28</v>
      </c>
      <c r="U104" s="408">
        <v>1722446.29</v>
      </c>
      <c r="V104" s="408">
        <v>1729822.99</v>
      </c>
      <c r="W104" s="384">
        <v>2362459.8199999998</v>
      </c>
      <c r="X104" s="385">
        <v>4838680.54</v>
      </c>
      <c r="Y104" s="410">
        <v>7046676</v>
      </c>
      <c r="Z104" s="384">
        <v>9898096.5</v>
      </c>
      <c r="AA104" s="384">
        <v>11508378.59</v>
      </c>
      <c r="AB104" s="384">
        <v>8939218.2100000009</v>
      </c>
      <c r="AC104" s="384">
        <v>5601241.5800000001</v>
      </c>
      <c r="AD104" s="384">
        <v>3956326.05</v>
      </c>
      <c r="AE104" s="384">
        <v>2470160.4500000002</v>
      </c>
      <c r="AF104" s="384">
        <v>2438589.27</v>
      </c>
      <c r="AG104" s="384">
        <v>1945182.27</v>
      </c>
      <c r="AH104" s="384">
        <v>2099945.63</v>
      </c>
      <c r="AI104" s="384">
        <v>3031239.75</v>
      </c>
      <c r="AJ104" s="386">
        <v>7057100</v>
      </c>
      <c r="AK104" s="387">
        <v>8854286.6899999995</v>
      </c>
      <c r="AL104" s="386">
        <v>11867163.539999999</v>
      </c>
      <c r="AM104" s="386">
        <v>14576442.039999999</v>
      </c>
      <c r="AN104" s="386">
        <v>13965600.27</v>
      </c>
      <c r="AO104" s="386">
        <v>9729165.2599999979</v>
      </c>
      <c r="AP104" s="386">
        <v>4842702.1899999995</v>
      </c>
      <c r="AQ104" s="386">
        <v>3214151.0500000003</v>
      </c>
      <c r="AR104" s="386">
        <v>2803497.15</v>
      </c>
      <c r="AS104" s="386">
        <v>2451882.41</v>
      </c>
      <c r="AT104" s="386">
        <v>2989964.5900000003</v>
      </c>
      <c r="AU104" s="386">
        <v>4370802.71</v>
      </c>
      <c r="AV104" s="386">
        <v>7502151.96</v>
      </c>
      <c r="AW104" s="387">
        <v>13187569.559999999</v>
      </c>
      <c r="AX104" s="386">
        <v>12644523.779999999</v>
      </c>
      <c r="AY104" s="386">
        <v>14525262.68</v>
      </c>
      <c r="AZ104" s="386">
        <v>9581857.0699999984</v>
      </c>
      <c r="BA104" s="386">
        <v>6541687.2700000005</v>
      </c>
      <c r="BB104" s="386">
        <v>3797425.0900000003</v>
      </c>
      <c r="BC104" s="386">
        <v>2579353.7000000002</v>
      </c>
      <c r="BD104" s="386">
        <v>2317093.1300000004</v>
      </c>
      <c r="BE104" s="386">
        <v>1724479.29</v>
      </c>
      <c r="BF104" s="386">
        <v>2242496.73</v>
      </c>
      <c r="BG104" s="386">
        <v>3091827.2699999996</v>
      </c>
      <c r="BH104" s="386">
        <v>6843277.5300000003</v>
      </c>
      <c r="BI104" s="387">
        <v>10193574.09</v>
      </c>
      <c r="BJ104" s="386">
        <v>7015621.0300000003</v>
      </c>
      <c r="BK104" s="386">
        <v>6936433.1600000001</v>
      </c>
      <c r="BL104" s="386">
        <v>6942570.7199999997</v>
      </c>
      <c r="BM104" s="386">
        <v>4435509.6100000003</v>
      </c>
      <c r="BN104" s="386">
        <v>3221812.85</v>
      </c>
      <c r="BO104" s="386">
        <v>2545705.71</v>
      </c>
      <c r="BP104" s="386">
        <v>2116459.6800000002</v>
      </c>
      <c r="BQ104" s="386">
        <v>1912941.19</v>
      </c>
      <c r="BR104" s="386">
        <v>2144570.7200000002</v>
      </c>
      <c r="BS104" s="386"/>
      <c r="BT104" s="386"/>
      <c r="BU104" s="341">
        <f t="shared" si="98"/>
        <v>-1464179.1099999994</v>
      </c>
      <c r="BV104" s="339">
        <f t="shared" si="98"/>
        <v>-4247225.71</v>
      </c>
      <c r="BW104" s="339">
        <f t="shared" si="98"/>
        <v>-461390.9299999997</v>
      </c>
      <c r="BX104" s="339">
        <f t="shared" si="98"/>
        <v>297724.89999999991</v>
      </c>
      <c r="BY104" s="339">
        <f t="shared" si="98"/>
        <v>-579395.52</v>
      </c>
      <c r="BZ104" s="339">
        <f t="shared" si="98"/>
        <v>-402000.42999999993</v>
      </c>
      <c r="CA104" s="339">
        <f t="shared" si="98"/>
        <v>-94587.830000000075</v>
      </c>
      <c r="CB104" s="339">
        <f t="shared" si="98"/>
        <v>-344801.09000000008</v>
      </c>
      <c r="CC104" s="339">
        <f t="shared" si="98"/>
        <v>281033.80999999982</v>
      </c>
      <c r="CD104" s="344">
        <f t="shared" si="98"/>
        <v>-1752092.92</v>
      </c>
      <c r="CE104" s="339">
        <f t="shared" si="98"/>
        <v>-1751485.4000000004</v>
      </c>
      <c r="CF104" s="339">
        <f t="shared" si="98"/>
        <v>2199733.4800000004</v>
      </c>
      <c r="CG104" s="339">
        <f t="shared" si="98"/>
        <v>369627.93999999948</v>
      </c>
      <c r="CH104" s="339">
        <f t="shared" si="98"/>
        <v>2486315.4300000006</v>
      </c>
      <c r="CI104" s="339">
        <f t="shared" si="98"/>
        <v>-194048.08000000007</v>
      </c>
      <c r="CJ104" s="339">
        <f t="shared" si="98"/>
        <v>-226114.74000000022</v>
      </c>
      <c r="CK104" s="339">
        <f t="shared" si="99"/>
        <v>264802.77</v>
      </c>
      <c r="CL104" s="340">
        <f t="shared" si="99"/>
        <v>734267.99</v>
      </c>
      <c r="CM104" s="345">
        <f t="shared" si="99"/>
        <v>222735.97999999998</v>
      </c>
      <c r="CN104" s="340">
        <f t="shared" si="99"/>
        <v>370122.6399999999</v>
      </c>
      <c r="CO104" s="340">
        <f t="shared" si="99"/>
        <v>668779.93000000017</v>
      </c>
      <c r="CP104" s="340">
        <f t="shared" si="99"/>
        <v>2218419.46</v>
      </c>
      <c r="CQ104" s="346">
        <f t="shared" si="99"/>
        <v>1807610.6899999995</v>
      </c>
      <c r="CR104" s="340">
        <f t="shared" si="99"/>
        <v>1969067.0399999991</v>
      </c>
      <c r="CS104" s="340">
        <f t="shared" si="99"/>
        <v>3068063.4499999993</v>
      </c>
      <c r="CT104" s="340">
        <f t="shared" si="99"/>
        <v>5026382.0599999987</v>
      </c>
      <c r="CU104" s="340">
        <f t="shared" si="99"/>
        <v>4127923.6799999978</v>
      </c>
      <c r="CV104" s="340">
        <f t="shared" si="99"/>
        <v>886376.13999999966</v>
      </c>
      <c r="CW104" s="340">
        <f t="shared" si="99"/>
        <v>743990.60000000009</v>
      </c>
      <c r="CX104" s="340">
        <f t="shared" si="99"/>
        <v>364907.87999999989</v>
      </c>
      <c r="CY104" s="340">
        <f t="shared" si="100"/>
        <v>506700.14000000013</v>
      </c>
      <c r="CZ104" s="340">
        <f t="shared" si="100"/>
        <v>890018.96000000043</v>
      </c>
      <c r="DA104" s="340">
        <f t="shared" si="100"/>
        <v>1339562.96</v>
      </c>
      <c r="DB104" s="344">
        <f t="shared" si="100"/>
        <v>445051.95999999996</v>
      </c>
    </row>
    <row r="105" spans="1:106" ht="17.25" x14ac:dyDescent="0.4">
      <c r="A105" s="296"/>
      <c r="B105" s="968" t="str">
        <f>$B$14</f>
        <v>Large C&amp;I [5]</v>
      </c>
      <c r="C105" s="411">
        <v>10341387.140000001</v>
      </c>
      <c r="D105" s="412">
        <v>8543866.0099999998</v>
      </c>
      <c r="E105" s="412">
        <v>5762679.5499999998</v>
      </c>
      <c r="F105" s="413">
        <v>4513894.82</v>
      </c>
      <c r="G105" s="412">
        <v>3291035.88</v>
      </c>
      <c r="H105" s="412">
        <v>2403935.58</v>
      </c>
      <c r="I105" s="412">
        <v>2585394.19</v>
      </c>
      <c r="J105" s="412">
        <v>2750143.19</v>
      </c>
      <c r="K105" s="412">
        <v>2522290.58</v>
      </c>
      <c r="L105" s="414">
        <v>6513081.5</v>
      </c>
      <c r="M105" s="415">
        <v>7939687.4699999997</v>
      </c>
      <c r="N105" s="414">
        <v>6477263.6200000001</v>
      </c>
      <c r="O105" s="413">
        <v>9850757.0600000005</v>
      </c>
      <c r="P105" s="413">
        <v>6263925.5999999996</v>
      </c>
      <c r="Q105" s="412">
        <v>6179054.75</v>
      </c>
      <c r="R105" s="412">
        <v>4707605.4800000004</v>
      </c>
      <c r="S105" s="412">
        <v>2539234.35</v>
      </c>
      <c r="T105" s="412">
        <v>2392746.79</v>
      </c>
      <c r="U105" s="412">
        <v>2785223.98</v>
      </c>
      <c r="V105" s="412">
        <v>2490908.9500000002</v>
      </c>
      <c r="W105" s="413">
        <v>2916648.96</v>
      </c>
      <c r="X105" s="416">
        <v>4756790.62</v>
      </c>
      <c r="Y105" s="415">
        <v>6973965.5499999998</v>
      </c>
      <c r="Z105" s="413">
        <v>8494978.75</v>
      </c>
      <c r="AA105" s="413">
        <v>10408857</v>
      </c>
      <c r="AB105" s="413">
        <v>8412276.6699999999</v>
      </c>
      <c r="AC105" s="413">
        <v>6614169.5999999996</v>
      </c>
      <c r="AD105" s="413">
        <v>4657032.67</v>
      </c>
      <c r="AE105" s="413">
        <v>3047191.52</v>
      </c>
      <c r="AF105" s="413">
        <v>2502667.71</v>
      </c>
      <c r="AG105" s="413">
        <v>2646987.56</v>
      </c>
      <c r="AH105" s="413">
        <v>2877956.45</v>
      </c>
      <c r="AI105" s="413">
        <v>4205045.1900000004</v>
      </c>
      <c r="AJ105" s="417">
        <v>6838088.4500000002</v>
      </c>
      <c r="AK105" s="418">
        <v>7874150.3600000003</v>
      </c>
      <c r="AL105" s="417">
        <v>9498818.4199999999</v>
      </c>
      <c r="AM105" s="417">
        <v>11017743.130000001</v>
      </c>
      <c r="AN105" s="417">
        <v>7076409.9000000004</v>
      </c>
      <c r="AO105" s="417">
        <v>6329084.4000000004</v>
      </c>
      <c r="AP105" s="417">
        <v>6444002.8500000006</v>
      </c>
      <c r="AQ105" s="417">
        <v>3519082.85</v>
      </c>
      <c r="AR105" s="417">
        <v>3914506.68</v>
      </c>
      <c r="AS105" s="417">
        <v>2765200.02</v>
      </c>
      <c r="AT105" s="417">
        <v>3736773.79</v>
      </c>
      <c r="AU105" s="417">
        <v>3716060.4900000007</v>
      </c>
      <c r="AV105" s="417">
        <v>7027826.3099999996</v>
      </c>
      <c r="AW105" s="418">
        <v>9820435.1799999997</v>
      </c>
      <c r="AX105" s="417">
        <v>10443738.100000001</v>
      </c>
      <c r="AY105" s="417">
        <v>12581298.35</v>
      </c>
      <c r="AZ105" s="417">
        <v>8651720.5800000001</v>
      </c>
      <c r="BA105" s="417">
        <v>7827451.75</v>
      </c>
      <c r="BB105" s="417">
        <v>5059954.1500000004</v>
      </c>
      <c r="BC105" s="417">
        <v>2866016.81</v>
      </c>
      <c r="BD105" s="417">
        <v>3047199.7899999996</v>
      </c>
      <c r="BE105" s="417">
        <v>2829623.02</v>
      </c>
      <c r="BF105" s="417">
        <v>3152732.8000000003</v>
      </c>
      <c r="BG105" s="417">
        <v>3291087.87</v>
      </c>
      <c r="BH105" s="417">
        <v>7317129.6699999999</v>
      </c>
      <c r="BI105" s="418">
        <v>9563234.290000001</v>
      </c>
      <c r="BJ105" s="417">
        <v>0</v>
      </c>
      <c r="BK105" s="417">
        <v>7115546.5500000007</v>
      </c>
      <c r="BL105" s="417">
        <v>4337925.17</v>
      </c>
      <c r="BM105" s="417">
        <v>1159521.25</v>
      </c>
      <c r="BN105" s="417">
        <v>3774665.34</v>
      </c>
      <c r="BO105" s="417">
        <v>3918366.87</v>
      </c>
      <c r="BP105" s="417">
        <v>3860351.03</v>
      </c>
      <c r="BQ105" s="417">
        <v>2673129.39</v>
      </c>
      <c r="BR105" s="417">
        <v>3969679.08</v>
      </c>
      <c r="BS105" s="417"/>
      <c r="BT105" s="417"/>
      <c r="BU105" s="349">
        <f t="shared" si="98"/>
        <v>-490630.08000000007</v>
      </c>
      <c r="BV105" s="350">
        <f t="shared" si="98"/>
        <v>-2279940.41</v>
      </c>
      <c r="BW105" s="350">
        <f t="shared" si="98"/>
        <v>416375.20000000019</v>
      </c>
      <c r="BX105" s="350">
        <f t="shared" si="98"/>
        <v>193710.66000000015</v>
      </c>
      <c r="BY105" s="350">
        <f t="shared" si="98"/>
        <v>-751801.5299999998</v>
      </c>
      <c r="BZ105" s="350">
        <f t="shared" si="98"/>
        <v>-11188.790000000037</v>
      </c>
      <c r="CA105" s="350">
        <f t="shared" si="98"/>
        <v>199829.79000000004</v>
      </c>
      <c r="CB105" s="350">
        <f t="shared" si="98"/>
        <v>-259234.23999999976</v>
      </c>
      <c r="CC105" s="350">
        <f t="shared" si="98"/>
        <v>394358.37999999989</v>
      </c>
      <c r="CD105" s="351">
        <f t="shared" si="98"/>
        <v>-1756290.88</v>
      </c>
      <c r="CE105" s="350">
        <f t="shared" si="98"/>
        <v>-965721.91999999993</v>
      </c>
      <c r="CF105" s="350">
        <f t="shared" si="98"/>
        <v>2017715.13</v>
      </c>
      <c r="CG105" s="350">
        <f t="shared" si="98"/>
        <v>558099.93999999948</v>
      </c>
      <c r="CH105" s="350">
        <f t="shared" si="98"/>
        <v>2148351.0700000003</v>
      </c>
      <c r="CI105" s="350">
        <f t="shared" si="98"/>
        <v>435114.84999999963</v>
      </c>
      <c r="CJ105" s="350">
        <f t="shared" si="98"/>
        <v>-50572.810000000522</v>
      </c>
      <c r="CK105" s="350">
        <f t="shared" si="99"/>
        <v>507957.16999999993</v>
      </c>
      <c r="CL105" s="352">
        <f t="shared" si="99"/>
        <v>109920.91999999993</v>
      </c>
      <c r="CM105" s="353">
        <f t="shared" si="99"/>
        <v>-138236.41999999993</v>
      </c>
      <c r="CN105" s="352">
        <f t="shared" si="99"/>
        <v>387047.5</v>
      </c>
      <c r="CO105" s="352">
        <f t="shared" si="99"/>
        <v>1288396.2300000004</v>
      </c>
      <c r="CP105" s="352">
        <f t="shared" si="99"/>
        <v>2081297.83</v>
      </c>
      <c r="CQ105" s="354">
        <f t="shared" si="99"/>
        <v>900184.81000000052</v>
      </c>
      <c r="CR105" s="352">
        <f t="shared" si="99"/>
        <v>1003839.6699999999</v>
      </c>
      <c r="CS105" s="352">
        <f t="shared" si="99"/>
        <v>608886.13000000082</v>
      </c>
      <c r="CT105" s="352">
        <f t="shared" si="99"/>
        <v>-1335866.7699999996</v>
      </c>
      <c r="CU105" s="352">
        <f t="shared" si="99"/>
        <v>-285085.19999999925</v>
      </c>
      <c r="CV105" s="352">
        <f t="shared" si="99"/>
        <v>1786970.1800000006</v>
      </c>
      <c r="CW105" s="352">
        <f t="shared" si="99"/>
        <v>471891.33000000007</v>
      </c>
      <c r="CX105" s="352">
        <f t="shared" si="99"/>
        <v>1411838.9700000002</v>
      </c>
      <c r="CY105" s="352">
        <f t="shared" si="100"/>
        <v>118212.45999999996</v>
      </c>
      <c r="CZ105" s="352">
        <f t="shared" si="100"/>
        <v>858817.33999999985</v>
      </c>
      <c r="DA105" s="352">
        <f t="shared" si="100"/>
        <v>-488984.69999999972</v>
      </c>
      <c r="DB105" s="351">
        <f t="shared" si="100"/>
        <v>189737.8599999994</v>
      </c>
    </row>
    <row r="106" spans="1:106" x14ac:dyDescent="0.25">
      <c r="A106" s="296"/>
      <c r="B106" s="968" t="str">
        <f>$B$15</f>
        <v>Total</v>
      </c>
      <c r="C106" s="407">
        <f>SUM(C101:C105)</f>
        <v>85311915.650000006</v>
      </c>
      <c r="D106" s="342">
        <f t="shared" ref="D106:CC106" si="101">SUM(D101:D105)</f>
        <v>74629389.950000003</v>
      </c>
      <c r="E106" s="419">
        <f t="shared" si="101"/>
        <v>47844788.629999995</v>
      </c>
      <c r="F106" s="419">
        <f t="shared" si="101"/>
        <v>34630138.549999997</v>
      </c>
      <c r="G106" s="342">
        <f t="shared" si="101"/>
        <v>28744005.689999998</v>
      </c>
      <c r="H106" s="419">
        <f t="shared" si="101"/>
        <v>23007579.469999999</v>
      </c>
      <c r="I106" s="419">
        <f t="shared" si="101"/>
        <v>21098383.91</v>
      </c>
      <c r="J106" s="419">
        <f t="shared" si="101"/>
        <v>22848904.84</v>
      </c>
      <c r="K106" s="419">
        <f t="shared" si="101"/>
        <v>21992436.830000006</v>
      </c>
      <c r="L106" s="419">
        <f t="shared" si="101"/>
        <v>51295495.840000004</v>
      </c>
      <c r="M106" s="1004">
        <f t="shared" si="101"/>
        <v>62713759.940000005</v>
      </c>
      <c r="N106" s="386">
        <f t="shared" si="101"/>
        <v>58052472.759999998</v>
      </c>
      <c r="O106" s="386">
        <f t="shared" si="101"/>
        <v>73341179.149999991</v>
      </c>
      <c r="P106" s="386">
        <f t="shared" si="101"/>
        <v>50245559.190000005</v>
      </c>
      <c r="Q106" s="386">
        <f t="shared" si="101"/>
        <v>43934198.579999998</v>
      </c>
      <c r="R106" s="386">
        <f t="shared" si="101"/>
        <v>37443570.719999999</v>
      </c>
      <c r="S106" s="419">
        <f t="shared" si="101"/>
        <v>22740826.190000001</v>
      </c>
      <c r="T106" s="419">
        <f t="shared" si="101"/>
        <v>18995060.609999999</v>
      </c>
      <c r="U106" s="419">
        <f t="shared" si="101"/>
        <v>19285032.390000001</v>
      </c>
      <c r="V106" s="419">
        <f t="shared" si="101"/>
        <v>19783272.859999999</v>
      </c>
      <c r="W106" s="419">
        <f t="shared" si="101"/>
        <v>23317559.480000004</v>
      </c>
      <c r="X106" s="420">
        <f t="shared" si="101"/>
        <v>40948608.199999996</v>
      </c>
      <c r="Y106" s="421">
        <f t="shared" si="101"/>
        <v>54232712.679999992</v>
      </c>
      <c r="Z106" s="419">
        <f t="shared" si="101"/>
        <v>71202097.730000004</v>
      </c>
      <c r="AA106" s="419">
        <f t="shared" si="101"/>
        <v>82586511.790000007</v>
      </c>
      <c r="AB106" s="419">
        <f t="shared" si="101"/>
        <v>61043327.890000008</v>
      </c>
      <c r="AC106" s="419">
        <f t="shared" si="101"/>
        <v>42209935.530000001</v>
      </c>
      <c r="AD106" s="419">
        <f t="shared" si="101"/>
        <v>33945747.710000001</v>
      </c>
      <c r="AE106" s="419">
        <f t="shared" si="101"/>
        <v>23852643.329999998</v>
      </c>
      <c r="AF106" s="419">
        <f t="shared" si="101"/>
        <v>23422271.719999999</v>
      </c>
      <c r="AG106" s="1057">
        <v>21159980.960000001</v>
      </c>
      <c r="AH106" s="1057">
        <f t="shared" ref="AH106" si="102">SUM(AH101:AH105)</f>
        <v>23505409.609999999</v>
      </c>
      <c r="AI106" s="1057">
        <f>SUM(AI101:AI105)</f>
        <v>30805919.530000001</v>
      </c>
      <c r="AJ106" s="1058">
        <v>54038779.659999996</v>
      </c>
      <c r="AK106" s="1059">
        <f>SUM(AK101:AK105)</f>
        <v>66520011.449999996</v>
      </c>
      <c r="AL106" s="1058">
        <f>SUM(AL101:AL105)</f>
        <v>84284023.510000005</v>
      </c>
      <c r="AM106" s="1058">
        <f>SUM(AM101:AM105)</f>
        <v>98929373.819999993</v>
      </c>
      <c r="AN106" s="1058">
        <f>SUM(AN101:AN105)</f>
        <v>81290354</v>
      </c>
      <c r="AO106" s="1058">
        <v>62920142.719999991</v>
      </c>
      <c r="AP106" s="1058">
        <v>43428141.75</v>
      </c>
      <c r="AQ106" s="1058">
        <v>32487630.410000008</v>
      </c>
      <c r="AR106" s="1058">
        <v>37804147.57</v>
      </c>
      <c r="AS106" s="1058">
        <v>30668956.359999999</v>
      </c>
      <c r="AT106" s="1058">
        <v>29792045.129999999</v>
      </c>
      <c r="AU106" s="1058">
        <v>36739892.32</v>
      </c>
      <c r="AV106" s="1058">
        <v>58006276.430000007</v>
      </c>
      <c r="AW106" s="1059">
        <v>92968306.069999993</v>
      </c>
      <c r="AX106" s="1058">
        <v>94772653.689999998</v>
      </c>
      <c r="AY106" s="1058">
        <v>107249643.66999999</v>
      </c>
      <c r="AZ106" s="1058">
        <v>75541483.709999993</v>
      </c>
      <c r="BA106" s="1058">
        <v>63065270.150000006</v>
      </c>
      <c r="BB106" s="1058">
        <v>40395759.640000008</v>
      </c>
      <c r="BC106" s="1058">
        <v>29955213.82</v>
      </c>
      <c r="BD106" s="1058">
        <v>26841007.629999995</v>
      </c>
      <c r="BE106" s="1058">
        <v>23351961.049999997</v>
      </c>
      <c r="BF106" s="1058">
        <v>26444581.040000007</v>
      </c>
      <c r="BG106" s="1058">
        <v>30025624.059999995</v>
      </c>
      <c r="BH106" s="1058">
        <v>54976687.740000002</v>
      </c>
      <c r="BI106" s="1059">
        <v>75093667.569999993</v>
      </c>
      <c r="BJ106" s="1058">
        <v>85451157.769999996</v>
      </c>
      <c r="BK106" s="1058">
        <v>85200271.219999999</v>
      </c>
      <c r="BL106" s="1058">
        <v>79067769.689999998</v>
      </c>
      <c r="BM106" s="1058">
        <v>53205472.530000001</v>
      </c>
      <c r="BN106" s="1058">
        <f>SUM(BN101:BN105)</f>
        <v>39133324.400000006</v>
      </c>
      <c r="BO106" s="1058">
        <v>31025233.560000002</v>
      </c>
      <c r="BP106" s="1058">
        <v>25931770.100000001</v>
      </c>
      <c r="BQ106" s="1058">
        <v>22054778.830000002</v>
      </c>
      <c r="BR106" s="422">
        <v>24363647.729999997</v>
      </c>
      <c r="BS106" s="422"/>
      <c r="BT106" s="422"/>
      <c r="BU106" s="346">
        <f t="shared" si="101"/>
        <v>-11970736.5</v>
      </c>
      <c r="BV106" s="339">
        <f t="shared" si="101"/>
        <v>-24383830.760000002</v>
      </c>
      <c r="BW106" s="423">
        <f t="shared" si="101"/>
        <v>-3910590.05</v>
      </c>
      <c r="BX106" s="423">
        <f t="shared" si="101"/>
        <v>2813432.1699999995</v>
      </c>
      <c r="BY106" s="423">
        <f t="shared" si="101"/>
        <v>-6003179.4999999963</v>
      </c>
      <c r="BZ106" s="423">
        <f t="shared" si="101"/>
        <v>-4012518.8599999994</v>
      </c>
      <c r="CA106" s="423">
        <f t="shared" si="101"/>
        <v>-1813351.5199999996</v>
      </c>
      <c r="CB106" s="423">
        <f t="shared" si="101"/>
        <v>-3065631.9799999981</v>
      </c>
      <c r="CC106" s="423">
        <f t="shared" si="101"/>
        <v>1325122.6499999999</v>
      </c>
      <c r="CD106" s="424">
        <f t="shared" ref="CD106:DB106" si="103">SUM(CD101:CD105)</f>
        <v>-10346887.640000001</v>
      </c>
      <c r="CE106" s="339">
        <f t="shared" si="103"/>
        <v>-8481047.2600000016</v>
      </c>
      <c r="CF106" s="339">
        <f t="shared" si="103"/>
        <v>13149624.969999999</v>
      </c>
      <c r="CG106" s="423">
        <f t="shared" si="103"/>
        <v>9245332.6400000025</v>
      </c>
      <c r="CH106" s="423">
        <f t="shared" si="103"/>
        <v>10797768.699999997</v>
      </c>
      <c r="CI106" s="423">
        <f t="shared" si="103"/>
        <v>-1724263.0500000031</v>
      </c>
      <c r="CJ106" s="423">
        <f t="shared" si="103"/>
        <v>-3497823.0100000021</v>
      </c>
      <c r="CK106" s="423">
        <f t="shared" si="103"/>
        <v>1111817.1400000001</v>
      </c>
      <c r="CL106" s="345">
        <f t="shared" si="103"/>
        <v>4427211.1100000013</v>
      </c>
      <c r="CM106" s="345">
        <f t="shared" si="103"/>
        <v>1874948.5699999989</v>
      </c>
      <c r="CN106" s="340">
        <f t="shared" si="103"/>
        <v>3722136.7499999991</v>
      </c>
      <c r="CO106" s="340">
        <f t="shared" si="103"/>
        <v>7488360.0499999989</v>
      </c>
      <c r="CP106" s="340">
        <f t="shared" si="103"/>
        <v>13090171.460000003</v>
      </c>
      <c r="CQ106" s="346">
        <f t="shared" si="103"/>
        <v>12287298.769999998</v>
      </c>
      <c r="CR106" s="340">
        <f t="shared" si="103"/>
        <v>13081925.779999996</v>
      </c>
      <c r="CS106" s="340">
        <f t="shared" si="103"/>
        <v>16342862.029999997</v>
      </c>
      <c r="CT106" s="340">
        <f t="shared" si="103"/>
        <v>20247026.109999996</v>
      </c>
      <c r="CU106" s="340">
        <f t="shared" si="103"/>
        <v>20710207.190000001</v>
      </c>
      <c r="CV106" s="340">
        <f t="shared" si="103"/>
        <v>9482394.0399999991</v>
      </c>
      <c r="CW106" s="340">
        <f t="shared" si="103"/>
        <v>8634987.0800000038</v>
      </c>
      <c r="CX106" s="345">
        <f t="shared" si="103"/>
        <v>14381875.85</v>
      </c>
      <c r="CY106" s="345">
        <f t="shared" si="103"/>
        <v>9508975.3999999985</v>
      </c>
      <c r="CZ106" s="345">
        <f t="shared" si="103"/>
        <v>6286635.5199999996</v>
      </c>
      <c r="DA106" s="345">
        <f t="shared" si="103"/>
        <v>5933972.7900000047</v>
      </c>
      <c r="DB106" s="424">
        <f t="shared" si="103"/>
        <v>3967496.7699999991</v>
      </c>
    </row>
    <row r="107" spans="1:106" x14ac:dyDescent="0.25">
      <c r="A107" s="296">
        <f>+A100+1</f>
        <v>15</v>
      </c>
      <c r="B107" s="1044" t="s">
        <v>36</v>
      </c>
      <c r="C107" s="94"/>
      <c r="D107" s="426"/>
      <c r="E107" s="426"/>
      <c r="F107" s="425"/>
      <c r="G107" s="426"/>
      <c r="H107" s="426"/>
      <c r="I107" s="426"/>
      <c r="J107" s="426"/>
      <c r="K107" s="426"/>
      <c r="L107" s="858"/>
      <c r="M107" s="932"/>
      <c r="N107" s="858"/>
      <c r="O107" s="425"/>
      <c r="P107" s="425"/>
      <c r="Q107" s="426"/>
      <c r="R107" s="426"/>
      <c r="S107" s="95"/>
      <c r="T107" s="95"/>
      <c r="U107" s="95"/>
      <c r="V107" s="95"/>
      <c r="W107" s="96"/>
      <c r="X107" s="743"/>
      <c r="Y107" s="152"/>
      <c r="Z107" s="96"/>
      <c r="AA107" s="96"/>
      <c r="AB107" s="96"/>
      <c r="AC107" s="96"/>
      <c r="AD107" s="96"/>
      <c r="AE107" s="96"/>
      <c r="AF107" s="96"/>
      <c r="AG107" s="721"/>
      <c r="AH107" s="721"/>
      <c r="AI107" s="721"/>
      <c r="AJ107" s="721"/>
      <c r="AK107" s="861"/>
      <c r="AL107" s="721"/>
      <c r="AM107" s="146"/>
      <c r="AN107" s="742"/>
      <c r="AO107" s="742"/>
      <c r="AP107" s="742"/>
      <c r="AQ107" s="742"/>
      <c r="AR107" s="742"/>
      <c r="AS107" s="742"/>
      <c r="AT107" s="742"/>
      <c r="AU107" s="742"/>
      <c r="AV107" s="742"/>
      <c r="AW107" s="861"/>
      <c r="AX107" s="721"/>
      <c r="AY107" s="146"/>
      <c r="AZ107" s="742"/>
      <c r="BA107" s="742"/>
      <c r="BB107" s="742"/>
      <c r="BC107" s="742"/>
      <c r="BD107" s="742"/>
      <c r="BE107" s="742"/>
      <c r="BF107" s="742"/>
      <c r="BG107" s="742"/>
      <c r="BH107" s="742"/>
      <c r="BI107" s="861"/>
      <c r="BJ107" s="721"/>
      <c r="BK107" s="146"/>
      <c r="BL107" s="742"/>
      <c r="BM107" s="742"/>
      <c r="BN107" s="742"/>
      <c r="BO107" s="742"/>
      <c r="BP107" s="742"/>
      <c r="BQ107" s="742"/>
      <c r="BR107" s="190"/>
      <c r="BS107" s="190"/>
      <c r="BT107" s="190"/>
      <c r="BU107" s="142"/>
      <c r="BV107" s="41"/>
      <c r="BW107" s="427"/>
      <c r="BX107" s="427"/>
      <c r="BY107" s="427"/>
      <c r="BZ107" s="427"/>
      <c r="CA107" s="427"/>
      <c r="CB107" s="427"/>
      <c r="CC107" s="427"/>
      <c r="CD107" s="428"/>
      <c r="CE107" s="41"/>
      <c r="CF107" s="41"/>
      <c r="CG107" s="427"/>
      <c r="CH107" s="427"/>
      <c r="CI107" s="427"/>
      <c r="CJ107" s="427"/>
      <c r="CK107" s="427"/>
      <c r="CL107" s="429"/>
      <c r="CM107" s="429"/>
      <c r="CN107" s="430"/>
      <c r="CO107" s="430"/>
      <c r="CP107" s="430"/>
      <c r="CQ107" s="431"/>
      <c r="CR107" s="430"/>
      <c r="CS107" s="430"/>
      <c r="CT107" s="430"/>
      <c r="CU107" s="430"/>
      <c r="CV107" s="430"/>
      <c r="CW107" s="430"/>
      <c r="CX107" s="429"/>
      <c r="CY107" s="429"/>
      <c r="CZ107" s="429"/>
      <c r="DA107" s="429"/>
      <c r="DB107" s="428"/>
    </row>
    <row r="108" spans="1:106" x14ac:dyDescent="0.25">
      <c r="A108" s="296"/>
      <c r="B108" s="968" t="str">
        <f>$B$10</f>
        <v>Residential [1]</v>
      </c>
      <c r="C108" s="514">
        <v>231986</v>
      </c>
      <c r="D108" s="433">
        <v>245035</v>
      </c>
      <c r="E108" s="433">
        <v>213287</v>
      </c>
      <c r="F108" s="432">
        <v>207448</v>
      </c>
      <c r="G108" s="433">
        <v>231275</v>
      </c>
      <c r="H108" s="433">
        <v>216075</v>
      </c>
      <c r="I108" s="433">
        <v>204036</v>
      </c>
      <c r="J108" s="433">
        <v>222658</v>
      </c>
      <c r="K108" s="433">
        <v>180621</v>
      </c>
      <c r="L108" s="437">
        <v>257182</v>
      </c>
      <c r="M108" s="1060">
        <v>225979</v>
      </c>
      <c r="N108" s="437">
        <v>204466</v>
      </c>
      <c r="O108" s="432">
        <v>245425</v>
      </c>
      <c r="P108" s="432">
        <v>216423</v>
      </c>
      <c r="Q108" s="433">
        <v>203417</v>
      </c>
      <c r="R108" s="433">
        <v>239028</v>
      </c>
      <c r="S108" s="433">
        <v>215132</v>
      </c>
      <c r="T108" s="433">
        <v>203295</v>
      </c>
      <c r="U108" s="433">
        <v>208439</v>
      </c>
      <c r="V108" s="433">
        <v>212025</v>
      </c>
      <c r="W108" s="433">
        <v>1279988.72</v>
      </c>
      <c r="X108" s="434">
        <v>228198</v>
      </c>
      <c r="Y108" s="436">
        <v>195904</v>
      </c>
      <c r="Z108" s="436">
        <v>216591</v>
      </c>
      <c r="AA108" s="433">
        <v>246904</v>
      </c>
      <c r="AB108" s="433">
        <v>213958</v>
      </c>
      <c r="AC108" s="433">
        <v>201754</v>
      </c>
      <c r="AD108" s="433">
        <v>222972</v>
      </c>
      <c r="AE108" s="433">
        <v>199271</v>
      </c>
      <c r="AF108" s="433">
        <v>222500</v>
      </c>
      <c r="AG108" s="433">
        <v>207168</v>
      </c>
      <c r="AH108" s="433">
        <v>210789</v>
      </c>
      <c r="AI108" s="433">
        <v>223508</v>
      </c>
      <c r="AJ108" s="437">
        <v>230415</v>
      </c>
      <c r="AK108" s="438">
        <v>210635</v>
      </c>
      <c r="AL108" s="437">
        <v>207740</v>
      </c>
      <c r="AM108" s="437">
        <v>230699</v>
      </c>
      <c r="AN108" s="437">
        <v>242117</v>
      </c>
      <c r="AO108" s="437">
        <v>232956</v>
      </c>
      <c r="AP108" s="437">
        <v>224465</v>
      </c>
      <c r="AQ108" s="437">
        <v>214325</v>
      </c>
      <c r="AR108" s="437">
        <v>252261</v>
      </c>
      <c r="AS108" s="437">
        <v>225530</v>
      </c>
      <c r="AT108" s="437">
        <v>227334</v>
      </c>
      <c r="AU108" s="437">
        <v>223534</v>
      </c>
      <c r="AV108" s="437">
        <v>221089</v>
      </c>
      <c r="AW108" s="438">
        <v>244462</v>
      </c>
      <c r="AX108" s="437">
        <v>226524</v>
      </c>
      <c r="AY108" s="437">
        <v>251000</v>
      </c>
      <c r="AZ108" s="437">
        <v>222930</v>
      </c>
      <c r="BA108" s="437">
        <v>256106</v>
      </c>
      <c r="BB108" s="437">
        <v>240977</v>
      </c>
      <c r="BC108" s="437">
        <v>223686</v>
      </c>
      <c r="BD108" s="437">
        <v>231656</v>
      </c>
      <c r="BE108" s="437">
        <v>214816</v>
      </c>
      <c r="BF108" s="437">
        <v>234813</v>
      </c>
      <c r="BG108" s="437">
        <v>223657</v>
      </c>
      <c r="BH108" s="437">
        <v>227689</v>
      </c>
      <c r="BI108" s="438">
        <v>229860</v>
      </c>
      <c r="BJ108" s="437">
        <v>200691</v>
      </c>
      <c r="BK108" s="437">
        <v>187139</v>
      </c>
      <c r="BL108" s="437">
        <v>187994</v>
      </c>
      <c r="BM108" s="437">
        <v>188262</v>
      </c>
      <c r="BN108" s="437">
        <v>198086</v>
      </c>
      <c r="BO108" s="437">
        <v>198584</v>
      </c>
      <c r="BP108" s="437">
        <v>194325</v>
      </c>
      <c r="BQ108" s="437">
        <v>191687</v>
      </c>
      <c r="BR108" s="437">
        <v>197817</v>
      </c>
      <c r="BS108" s="437"/>
      <c r="BT108" s="437"/>
      <c r="BU108" s="439">
        <f t="shared" ref="BU108:CJ112" si="104">O108-C108</f>
        <v>13439</v>
      </c>
      <c r="BV108" s="435">
        <f t="shared" si="104"/>
        <v>-28612</v>
      </c>
      <c r="BW108" s="435">
        <f t="shared" si="104"/>
        <v>-9870</v>
      </c>
      <c r="BX108" s="435">
        <f t="shared" si="104"/>
        <v>31580</v>
      </c>
      <c r="BY108" s="435">
        <f t="shared" si="104"/>
        <v>-16143</v>
      </c>
      <c r="BZ108" s="435">
        <f t="shared" si="104"/>
        <v>-12780</v>
      </c>
      <c r="CA108" s="435">
        <f t="shared" si="104"/>
        <v>4403</v>
      </c>
      <c r="CB108" s="435">
        <f t="shared" si="104"/>
        <v>-10633</v>
      </c>
      <c r="CC108" s="435">
        <f t="shared" si="104"/>
        <v>1099367.72</v>
      </c>
      <c r="CD108" s="440">
        <f t="shared" si="104"/>
        <v>-28984</v>
      </c>
      <c r="CE108" s="435">
        <f t="shared" si="104"/>
        <v>-30075</v>
      </c>
      <c r="CF108" s="435">
        <f t="shared" si="104"/>
        <v>12125</v>
      </c>
      <c r="CG108" s="435">
        <f t="shared" si="104"/>
        <v>1479</v>
      </c>
      <c r="CH108" s="435">
        <f t="shared" si="104"/>
        <v>-2465</v>
      </c>
      <c r="CI108" s="435">
        <f t="shared" si="104"/>
        <v>-1663</v>
      </c>
      <c r="CJ108" s="435">
        <f t="shared" si="104"/>
        <v>-16056</v>
      </c>
      <c r="CK108" s="435">
        <f t="shared" ref="CK108:CZ112" si="105">AE108-S108</f>
        <v>-15861</v>
      </c>
      <c r="CL108" s="441">
        <f t="shared" si="105"/>
        <v>19205</v>
      </c>
      <c r="CM108" s="442">
        <f t="shared" si="105"/>
        <v>-1271</v>
      </c>
      <c r="CN108" s="441">
        <f t="shared" si="105"/>
        <v>-1236</v>
      </c>
      <c r="CO108" s="441">
        <f t="shared" si="105"/>
        <v>-1056480.72</v>
      </c>
      <c r="CP108" s="441">
        <f t="shared" si="105"/>
        <v>2217</v>
      </c>
      <c r="CQ108" s="443">
        <f t="shared" si="105"/>
        <v>14731</v>
      </c>
      <c r="CR108" s="441">
        <f t="shared" si="105"/>
        <v>-8851</v>
      </c>
      <c r="CS108" s="441">
        <f t="shared" si="105"/>
        <v>-16205</v>
      </c>
      <c r="CT108" s="441">
        <f t="shared" si="105"/>
        <v>28159</v>
      </c>
      <c r="CU108" s="441">
        <f t="shared" si="105"/>
        <v>31202</v>
      </c>
      <c r="CV108" s="441">
        <f t="shared" si="105"/>
        <v>1493</v>
      </c>
      <c r="CW108" s="441">
        <f t="shared" si="105"/>
        <v>15054</v>
      </c>
      <c r="CX108" s="441">
        <f t="shared" si="105"/>
        <v>29761</v>
      </c>
      <c r="CY108" s="441">
        <f t="shared" si="105"/>
        <v>18362</v>
      </c>
      <c r="CZ108" s="441">
        <f t="shared" si="105"/>
        <v>16545</v>
      </c>
      <c r="DA108" s="441">
        <f t="shared" ref="CY108:DB112" si="106">AU108-AI108</f>
        <v>26</v>
      </c>
      <c r="DB108" s="440">
        <f t="shared" si="106"/>
        <v>-9326</v>
      </c>
    </row>
    <row r="109" spans="1:106" x14ac:dyDescent="0.25">
      <c r="A109" s="296"/>
      <c r="B109" s="968" t="str">
        <f>$B$11</f>
        <v>Low Income Residential [2]</v>
      </c>
      <c r="C109" s="514">
        <v>17880</v>
      </c>
      <c r="D109" s="433">
        <v>17853</v>
      </c>
      <c r="E109" s="433">
        <v>18317</v>
      </c>
      <c r="F109" s="432">
        <v>17066</v>
      </c>
      <c r="G109" s="433">
        <v>19012</v>
      </c>
      <c r="H109" s="433">
        <v>18419</v>
      </c>
      <c r="I109" s="433">
        <v>18494</v>
      </c>
      <c r="J109" s="433">
        <v>19228</v>
      </c>
      <c r="K109" s="433">
        <v>15351</v>
      </c>
      <c r="L109" s="437">
        <v>18029</v>
      </c>
      <c r="M109" s="1060">
        <v>16715</v>
      </c>
      <c r="N109" s="437">
        <v>14908</v>
      </c>
      <c r="O109" s="432">
        <v>16262</v>
      </c>
      <c r="P109" s="432">
        <v>15835</v>
      </c>
      <c r="Q109" s="433">
        <v>15657</v>
      </c>
      <c r="R109" s="433">
        <v>16864</v>
      </c>
      <c r="S109" s="433">
        <v>15237</v>
      </c>
      <c r="T109" s="433">
        <v>15272</v>
      </c>
      <c r="U109" s="433">
        <v>16600</v>
      </c>
      <c r="V109" s="433">
        <v>16731</v>
      </c>
      <c r="W109" s="433">
        <v>67444.259999999995</v>
      </c>
      <c r="X109" s="434">
        <v>17329</v>
      </c>
      <c r="Y109" s="436">
        <v>18148</v>
      </c>
      <c r="Z109" s="436">
        <v>18552</v>
      </c>
      <c r="AA109" s="433">
        <v>23403</v>
      </c>
      <c r="AB109" s="433">
        <v>19388</v>
      </c>
      <c r="AC109" s="433">
        <v>16720</v>
      </c>
      <c r="AD109" s="433">
        <v>17998</v>
      </c>
      <c r="AE109" s="433">
        <v>16556</v>
      </c>
      <c r="AF109" s="433">
        <v>17778</v>
      </c>
      <c r="AG109" s="433">
        <v>17169</v>
      </c>
      <c r="AH109" s="433">
        <v>17730</v>
      </c>
      <c r="AI109" s="433">
        <v>19191</v>
      </c>
      <c r="AJ109" s="437">
        <v>18193</v>
      </c>
      <c r="AK109" s="438">
        <v>17138</v>
      </c>
      <c r="AL109" s="437">
        <v>18050</v>
      </c>
      <c r="AM109" s="437">
        <v>21027</v>
      </c>
      <c r="AN109" s="437">
        <v>18621</v>
      </c>
      <c r="AO109" s="437">
        <v>22355</v>
      </c>
      <c r="AP109" s="437">
        <v>19671</v>
      </c>
      <c r="AQ109" s="437">
        <v>18321</v>
      </c>
      <c r="AR109" s="437">
        <v>27138</v>
      </c>
      <c r="AS109" s="437">
        <v>20394</v>
      </c>
      <c r="AT109" s="437">
        <v>19723</v>
      </c>
      <c r="AU109" s="437">
        <v>19355</v>
      </c>
      <c r="AV109" s="437">
        <v>19951</v>
      </c>
      <c r="AW109" s="438">
        <v>28235</v>
      </c>
      <c r="AX109" s="437">
        <v>24190</v>
      </c>
      <c r="AY109" s="437">
        <v>29887</v>
      </c>
      <c r="AZ109" s="437">
        <v>18899</v>
      </c>
      <c r="BA109" s="437">
        <v>27995</v>
      </c>
      <c r="BB109" s="437">
        <v>21415</v>
      </c>
      <c r="BC109" s="437">
        <v>18733</v>
      </c>
      <c r="BD109" s="437">
        <v>19767</v>
      </c>
      <c r="BE109" s="437">
        <v>19318</v>
      </c>
      <c r="BF109" s="437">
        <v>20837</v>
      </c>
      <c r="BG109" s="437">
        <v>20001</v>
      </c>
      <c r="BH109" s="437">
        <v>20907</v>
      </c>
      <c r="BI109" s="438">
        <v>22405</v>
      </c>
      <c r="BJ109" s="437">
        <v>26956</v>
      </c>
      <c r="BK109" s="437">
        <v>26243</v>
      </c>
      <c r="BL109" s="437">
        <v>29620</v>
      </c>
      <c r="BM109" s="437">
        <v>23535</v>
      </c>
      <c r="BN109" s="437">
        <v>21246</v>
      </c>
      <c r="BO109" s="437">
        <v>23540</v>
      </c>
      <c r="BP109" s="437">
        <v>23863</v>
      </c>
      <c r="BQ109" s="437">
        <v>18690</v>
      </c>
      <c r="BR109" s="437">
        <v>18285</v>
      </c>
      <c r="BS109" s="437"/>
      <c r="BT109" s="437"/>
      <c r="BU109" s="439">
        <f t="shared" si="104"/>
        <v>-1618</v>
      </c>
      <c r="BV109" s="435">
        <f t="shared" si="104"/>
        <v>-2018</v>
      </c>
      <c r="BW109" s="435">
        <f t="shared" si="104"/>
        <v>-2660</v>
      </c>
      <c r="BX109" s="435">
        <f t="shared" si="104"/>
        <v>-202</v>
      </c>
      <c r="BY109" s="435">
        <f t="shared" si="104"/>
        <v>-3775</v>
      </c>
      <c r="BZ109" s="435">
        <f t="shared" si="104"/>
        <v>-3147</v>
      </c>
      <c r="CA109" s="435">
        <f t="shared" si="104"/>
        <v>-1894</v>
      </c>
      <c r="CB109" s="435">
        <f t="shared" si="104"/>
        <v>-2497</v>
      </c>
      <c r="CC109" s="435">
        <f t="shared" si="104"/>
        <v>52093.259999999995</v>
      </c>
      <c r="CD109" s="440">
        <f t="shared" si="104"/>
        <v>-700</v>
      </c>
      <c r="CE109" s="435">
        <f t="shared" si="104"/>
        <v>1433</v>
      </c>
      <c r="CF109" s="435">
        <f t="shared" si="104"/>
        <v>3644</v>
      </c>
      <c r="CG109" s="435">
        <f t="shared" si="104"/>
        <v>7141</v>
      </c>
      <c r="CH109" s="435">
        <f t="shared" si="104"/>
        <v>3553</v>
      </c>
      <c r="CI109" s="435">
        <f t="shared" si="104"/>
        <v>1063</v>
      </c>
      <c r="CJ109" s="435">
        <f t="shared" si="104"/>
        <v>1134</v>
      </c>
      <c r="CK109" s="435">
        <f t="shared" si="105"/>
        <v>1319</v>
      </c>
      <c r="CL109" s="441">
        <f t="shared" si="105"/>
        <v>2506</v>
      </c>
      <c r="CM109" s="442">
        <f t="shared" si="105"/>
        <v>569</v>
      </c>
      <c r="CN109" s="441">
        <f t="shared" si="105"/>
        <v>999</v>
      </c>
      <c r="CO109" s="441">
        <f t="shared" si="105"/>
        <v>-48253.259999999995</v>
      </c>
      <c r="CP109" s="441">
        <f t="shared" si="105"/>
        <v>864</v>
      </c>
      <c r="CQ109" s="443">
        <f t="shared" si="105"/>
        <v>-1010</v>
      </c>
      <c r="CR109" s="441">
        <f t="shared" si="105"/>
        <v>-502</v>
      </c>
      <c r="CS109" s="441">
        <f t="shared" si="105"/>
        <v>-2376</v>
      </c>
      <c r="CT109" s="441">
        <f t="shared" si="105"/>
        <v>-767</v>
      </c>
      <c r="CU109" s="441">
        <f t="shared" si="105"/>
        <v>5635</v>
      </c>
      <c r="CV109" s="441">
        <f t="shared" si="105"/>
        <v>1673</v>
      </c>
      <c r="CW109" s="441">
        <f t="shared" si="105"/>
        <v>1765</v>
      </c>
      <c r="CX109" s="441">
        <f t="shared" si="105"/>
        <v>9360</v>
      </c>
      <c r="CY109" s="441">
        <f t="shared" si="106"/>
        <v>3225</v>
      </c>
      <c r="CZ109" s="441">
        <f t="shared" si="106"/>
        <v>1993</v>
      </c>
      <c r="DA109" s="441">
        <f t="shared" si="106"/>
        <v>164</v>
      </c>
      <c r="DB109" s="440">
        <f t="shared" si="106"/>
        <v>1758</v>
      </c>
    </row>
    <row r="110" spans="1:106" x14ac:dyDescent="0.25">
      <c r="A110" s="296"/>
      <c r="B110" s="968" t="str">
        <f>$B$12</f>
        <v>Small C&amp;I [3]</v>
      </c>
      <c r="C110" s="514">
        <v>22447</v>
      </c>
      <c r="D110" s="433">
        <v>23456</v>
      </c>
      <c r="E110" s="433">
        <v>20754</v>
      </c>
      <c r="F110" s="432">
        <v>19581</v>
      </c>
      <c r="G110" s="433">
        <v>21275</v>
      </c>
      <c r="H110" s="433">
        <v>20265</v>
      </c>
      <c r="I110" s="433">
        <v>19118</v>
      </c>
      <c r="J110" s="433">
        <v>20784</v>
      </c>
      <c r="K110" s="433">
        <v>16326</v>
      </c>
      <c r="L110" s="437">
        <v>24995</v>
      </c>
      <c r="M110" s="1060">
        <v>21224</v>
      </c>
      <c r="N110" s="437">
        <v>18057</v>
      </c>
      <c r="O110" s="432">
        <v>23760</v>
      </c>
      <c r="P110" s="432">
        <v>18109</v>
      </c>
      <c r="Q110" s="433">
        <v>18485</v>
      </c>
      <c r="R110" s="433">
        <v>22042</v>
      </c>
      <c r="S110" s="433">
        <v>19074</v>
      </c>
      <c r="T110" s="433">
        <v>18327</v>
      </c>
      <c r="U110" s="433">
        <v>18686</v>
      </c>
      <c r="V110" s="433">
        <v>18920</v>
      </c>
      <c r="W110" s="433">
        <v>105246.04</v>
      </c>
      <c r="X110" s="434">
        <v>20751</v>
      </c>
      <c r="Y110" s="436">
        <v>18846</v>
      </c>
      <c r="Z110" s="436">
        <v>20844</v>
      </c>
      <c r="AA110" s="433">
        <v>24301</v>
      </c>
      <c r="AB110" s="433">
        <v>21173</v>
      </c>
      <c r="AC110" s="433">
        <v>19715</v>
      </c>
      <c r="AD110" s="433">
        <v>21432</v>
      </c>
      <c r="AE110" s="433">
        <v>18914</v>
      </c>
      <c r="AF110" s="433">
        <v>21237</v>
      </c>
      <c r="AG110" s="433">
        <v>19291</v>
      </c>
      <c r="AH110" s="433">
        <v>19737</v>
      </c>
      <c r="AI110" s="433">
        <v>20912</v>
      </c>
      <c r="AJ110" s="437">
        <v>22709</v>
      </c>
      <c r="AK110" s="438">
        <v>20356</v>
      </c>
      <c r="AL110" s="437">
        <v>19916</v>
      </c>
      <c r="AM110" s="437">
        <v>23011</v>
      </c>
      <c r="AN110" s="437">
        <v>21656</v>
      </c>
      <c r="AO110" s="437">
        <v>20368</v>
      </c>
      <c r="AP110" s="437">
        <v>20082</v>
      </c>
      <c r="AQ110" s="437">
        <v>18705</v>
      </c>
      <c r="AR110" s="437">
        <v>21060</v>
      </c>
      <c r="AS110" s="437">
        <v>19495</v>
      </c>
      <c r="AT110" s="437">
        <v>19302</v>
      </c>
      <c r="AU110" s="437">
        <v>19870</v>
      </c>
      <c r="AV110" s="437">
        <v>19868</v>
      </c>
      <c r="AW110" s="438">
        <v>22511</v>
      </c>
      <c r="AX110" s="437">
        <v>20187</v>
      </c>
      <c r="AY110" s="437">
        <v>22814</v>
      </c>
      <c r="AZ110" s="437">
        <v>19825</v>
      </c>
      <c r="BA110" s="437">
        <v>22061</v>
      </c>
      <c r="BB110" s="437">
        <v>20422</v>
      </c>
      <c r="BC110" s="437">
        <v>19057</v>
      </c>
      <c r="BD110" s="437">
        <v>21024</v>
      </c>
      <c r="BE110" s="437">
        <v>17701</v>
      </c>
      <c r="BF110" s="437">
        <v>21664</v>
      </c>
      <c r="BG110" s="437">
        <v>20023</v>
      </c>
      <c r="BH110" s="437">
        <v>20588</v>
      </c>
      <c r="BI110" s="438">
        <v>21259</v>
      </c>
      <c r="BJ110" s="437">
        <v>25145</v>
      </c>
      <c r="BK110" s="437">
        <v>24203</v>
      </c>
      <c r="BL110" s="437">
        <v>25411</v>
      </c>
      <c r="BM110" s="437">
        <v>23821</v>
      </c>
      <c r="BN110" s="437">
        <v>24959</v>
      </c>
      <c r="BO110" s="437">
        <v>19248</v>
      </c>
      <c r="BP110" s="437">
        <v>18744</v>
      </c>
      <c r="BQ110" s="437">
        <v>18514</v>
      </c>
      <c r="BR110" s="437">
        <v>19059</v>
      </c>
      <c r="BS110" s="437"/>
      <c r="BT110" s="437"/>
      <c r="BU110" s="439">
        <f t="shared" si="104"/>
        <v>1313</v>
      </c>
      <c r="BV110" s="435">
        <f t="shared" si="104"/>
        <v>-5347</v>
      </c>
      <c r="BW110" s="435">
        <f t="shared" si="104"/>
        <v>-2269</v>
      </c>
      <c r="BX110" s="435">
        <f t="shared" si="104"/>
        <v>2461</v>
      </c>
      <c r="BY110" s="435">
        <f t="shared" si="104"/>
        <v>-2201</v>
      </c>
      <c r="BZ110" s="435">
        <f t="shared" si="104"/>
        <v>-1938</v>
      </c>
      <c r="CA110" s="435">
        <f t="shared" si="104"/>
        <v>-432</v>
      </c>
      <c r="CB110" s="435">
        <f t="shared" si="104"/>
        <v>-1864</v>
      </c>
      <c r="CC110" s="435">
        <f t="shared" si="104"/>
        <v>88920.04</v>
      </c>
      <c r="CD110" s="440">
        <f t="shared" si="104"/>
        <v>-4244</v>
      </c>
      <c r="CE110" s="435">
        <f t="shared" si="104"/>
        <v>-2378</v>
      </c>
      <c r="CF110" s="435">
        <f t="shared" si="104"/>
        <v>2787</v>
      </c>
      <c r="CG110" s="435">
        <f t="shared" si="104"/>
        <v>541</v>
      </c>
      <c r="CH110" s="435">
        <f t="shared" si="104"/>
        <v>3064</v>
      </c>
      <c r="CI110" s="435">
        <f t="shared" si="104"/>
        <v>1230</v>
      </c>
      <c r="CJ110" s="435">
        <f t="shared" si="104"/>
        <v>-610</v>
      </c>
      <c r="CK110" s="435">
        <f t="shared" si="105"/>
        <v>-160</v>
      </c>
      <c r="CL110" s="441">
        <f t="shared" si="105"/>
        <v>2910</v>
      </c>
      <c r="CM110" s="442">
        <f t="shared" si="105"/>
        <v>605</v>
      </c>
      <c r="CN110" s="441">
        <f t="shared" si="105"/>
        <v>817</v>
      </c>
      <c r="CO110" s="441">
        <f t="shared" si="105"/>
        <v>-84334.04</v>
      </c>
      <c r="CP110" s="441">
        <f t="shared" si="105"/>
        <v>1958</v>
      </c>
      <c r="CQ110" s="443">
        <f t="shared" si="105"/>
        <v>1510</v>
      </c>
      <c r="CR110" s="441">
        <f t="shared" si="105"/>
        <v>-928</v>
      </c>
      <c r="CS110" s="441">
        <f t="shared" si="105"/>
        <v>-1290</v>
      </c>
      <c r="CT110" s="441">
        <f t="shared" si="105"/>
        <v>483</v>
      </c>
      <c r="CU110" s="441">
        <f t="shared" si="105"/>
        <v>653</v>
      </c>
      <c r="CV110" s="441">
        <f t="shared" si="105"/>
        <v>-1350</v>
      </c>
      <c r="CW110" s="441">
        <f t="shared" si="105"/>
        <v>-209</v>
      </c>
      <c r="CX110" s="441">
        <f t="shared" si="105"/>
        <v>-177</v>
      </c>
      <c r="CY110" s="441">
        <f t="shared" si="106"/>
        <v>204</v>
      </c>
      <c r="CZ110" s="441">
        <f t="shared" si="106"/>
        <v>-435</v>
      </c>
      <c r="DA110" s="441">
        <f t="shared" si="106"/>
        <v>-1042</v>
      </c>
      <c r="DB110" s="440">
        <f t="shared" si="106"/>
        <v>-2841</v>
      </c>
    </row>
    <row r="111" spans="1:106" x14ac:dyDescent="0.25">
      <c r="A111" s="296"/>
      <c r="B111" s="968" t="str">
        <f>$B$13</f>
        <v>Medium C&amp;I [4]</v>
      </c>
      <c r="C111" s="514">
        <v>7009</v>
      </c>
      <c r="D111" s="433">
        <v>7439</v>
      </c>
      <c r="E111" s="433">
        <v>6597</v>
      </c>
      <c r="F111" s="432">
        <v>6148</v>
      </c>
      <c r="G111" s="433">
        <v>6984</v>
      </c>
      <c r="H111" s="433">
        <v>6641</v>
      </c>
      <c r="I111" s="433">
        <v>6240</v>
      </c>
      <c r="J111" s="433">
        <v>6751</v>
      </c>
      <c r="K111" s="433">
        <v>5102</v>
      </c>
      <c r="L111" s="437">
        <v>8148</v>
      </c>
      <c r="M111" s="1060">
        <v>6842</v>
      </c>
      <c r="N111" s="437">
        <v>5553</v>
      </c>
      <c r="O111" s="432">
        <v>7939</v>
      </c>
      <c r="P111" s="432">
        <v>5795</v>
      </c>
      <c r="Q111" s="433">
        <v>6152</v>
      </c>
      <c r="R111" s="433">
        <v>7051</v>
      </c>
      <c r="S111" s="433">
        <v>6462</v>
      </c>
      <c r="T111" s="433">
        <v>6088</v>
      </c>
      <c r="U111" s="433">
        <v>6295</v>
      </c>
      <c r="V111" s="433">
        <v>6257</v>
      </c>
      <c r="W111" s="433">
        <v>157976.25</v>
      </c>
      <c r="X111" s="434">
        <v>6300</v>
      </c>
      <c r="Y111" s="436">
        <v>5761</v>
      </c>
      <c r="Z111" s="436">
        <v>6104</v>
      </c>
      <c r="AA111" s="433">
        <v>7176</v>
      </c>
      <c r="AB111" s="433">
        <v>6579</v>
      </c>
      <c r="AC111" s="433">
        <v>6080</v>
      </c>
      <c r="AD111" s="433">
        <v>6676</v>
      </c>
      <c r="AE111" s="433">
        <v>5805</v>
      </c>
      <c r="AF111" s="433">
        <v>6620</v>
      </c>
      <c r="AG111" s="433">
        <v>5891</v>
      </c>
      <c r="AH111" s="433">
        <v>6046</v>
      </c>
      <c r="AI111" s="433">
        <v>6207</v>
      </c>
      <c r="AJ111" s="437">
        <v>6930</v>
      </c>
      <c r="AK111" s="438">
        <v>5907</v>
      </c>
      <c r="AL111" s="437">
        <v>5728</v>
      </c>
      <c r="AM111" s="437">
        <v>6616</v>
      </c>
      <c r="AN111" s="437">
        <v>6908</v>
      </c>
      <c r="AO111" s="437">
        <v>6509</v>
      </c>
      <c r="AP111" s="437">
        <v>5919</v>
      </c>
      <c r="AQ111" s="437">
        <v>5562</v>
      </c>
      <c r="AR111" s="437">
        <v>6217</v>
      </c>
      <c r="AS111" s="437">
        <v>5778</v>
      </c>
      <c r="AT111" s="437">
        <v>5747</v>
      </c>
      <c r="AU111" s="437">
        <v>5855</v>
      </c>
      <c r="AV111" s="437">
        <v>5948</v>
      </c>
      <c r="AW111" s="438">
        <v>6496</v>
      </c>
      <c r="AX111" s="437">
        <v>5766</v>
      </c>
      <c r="AY111" s="437">
        <v>6663</v>
      </c>
      <c r="AZ111" s="437">
        <v>5550</v>
      </c>
      <c r="BA111" s="437">
        <v>6303</v>
      </c>
      <c r="BB111" s="437">
        <v>6042</v>
      </c>
      <c r="BC111" s="437">
        <v>5608</v>
      </c>
      <c r="BD111" s="437">
        <v>6278</v>
      </c>
      <c r="BE111" s="437">
        <v>5169</v>
      </c>
      <c r="BF111" s="437">
        <v>6478</v>
      </c>
      <c r="BG111" s="437">
        <v>5875</v>
      </c>
      <c r="BH111" s="437">
        <v>6082</v>
      </c>
      <c r="BI111" s="438">
        <v>6206</v>
      </c>
      <c r="BJ111" s="437">
        <v>715</v>
      </c>
      <c r="BK111" s="437">
        <v>699</v>
      </c>
      <c r="BL111" s="437">
        <v>746</v>
      </c>
      <c r="BM111" s="437">
        <v>679</v>
      </c>
      <c r="BN111" s="437">
        <v>709</v>
      </c>
      <c r="BO111" s="437">
        <v>5580</v>
      </c>
      <c r="BP111" s="437">
        <v>5502</v>
      </c>
      <c r="BQ111" s="437">
        <v>5476</v>
      </c>
      <c r="BR111" s="437">
        <v>5575</v>
      </c>
      <c r="BS111" s="437"/>
      <c r="BT111" s="437"/>
      <c r="BU111" s="439">
        <f t="shared" si="104"/>
        <v>930</v>
      </c>
      <c r="BV111" s="435">
        <f t="shared" si="104"/>
        <v>-1644</v>
      </c>
      <c r="BW111" s="435">
        <f t="shared" si="104"/>
        <v>-445</v>
      </c>
      <c r="BX111" s="435">
        <f t="shared" si="104"/>
        <v>903</v>
      </c>
      <c r="BY111" s="435">
        <f t="shared" si="104"/>
        <v>-522</v>
      </c>
      <c r="BZ111" s="435">
        <f t="shared" si="104"/>
        <v>-553</v>
      </c>
      <c r="CA111" s="435">
        <f t="shared" si="104"/>
        <v>55</v>
      </c>
      <c r="CB111" s="435">
        <f t="shared" si="104"/>
        <v>-494</v>
      </c>
      <c r="CC111" s="435">
        <f t="shared" si="104"/>
        <v>152874.25</v>
      </c>
      <c r="CD111" s="440">
        <f t="shared" si="104"/>
        <v>-1848</v>
      </c>
      <c r="CE111" s="435">
        <f t="shared" si="104"/>
        <v>-1081</v>
      </c>
      <c r="CF111" s="435">
        <f t="shared" si="104"/>
        <v>551</v>
      </c>
      <c r="CG111" s="435">
        <f t="shared" si="104"/>
        <v>-763</v>
      </c>
      <c r="CH111" s="435">
        <f t="shared" si="104"/>
        <v>784</v>
      </c>
      <c r="CI111" s="435">
        <f t="shared" si="104"/>
        <v>-72</v>
      </c>
      <c r="CJ111" s="435">
        <f t="shared" si="104"/>
        <v>-375</v>
      </c>
      <c r="CK111" s="435">
        <f t="shared" si="105"/>
        <v>-657</v>
      </c>
      <c r="CL111" s="441">
        <f t="shared" si="105"/>
        <v>532</v>
      </c>
      <c r="CM111" s="442">
        <f t="shared" si="105"/>
        <v>-404</v>
      </c>
      <c r="CN111" s="441">
        <f t="shared" si="105"/>
        <v>-211</v>
      </c>
      <c r="CO111" s="441">
        <f t="shared" si="105"/>
        <v>-151769.25</v>
      </c>
      <c r="CP111" s="441">
        <f t="shared" si="105"/>
        <v>630</v>
      </c>
      <c r="CQ111" s="443">
        <f t="shared" si="105"/>
        <v>146</v>
      </c>
      <c r="CR111" s="441">
        <f t="shared" si="105"/>
        <v>-376</v>
      </c>
      <c r="CS111" s="441">
        <f t="shared" si="105"/>
        <v>-560</v>
      </c>
      <c r="CT111" s="441">
        <f t="shared" si="105"/>
        <v>329</v>
      </c>
      <c r="CU111" s="441">
        <f t="shared" si="105"/>
        <v>429</v>
      </c>
      <c r="CV111" s="441">
        <f t="shared" si="105"/>
        <v>-757</v>
      </c>
      <c r="CW111" s="441">
        <f t="shared" si="105"/>
        <v>-243</v>
      </c>
      <c r="CX111" s="441">
        <f t="shared" si="105"/>
        <v>-403</v>
      </c>
      <c r="CY111" s="441">
        <f t="shared" si="106"/>
        <v>-113</v>
      </c>
      <c r="CZ111" s="441">
        <f t="shared" si="106"/>
        <v>-299</v>
      </c>
      <c r="DA111" s="441">
        <f t="shared" si="106"/>
        <v>-352</v>
      </c>
      <c r="DB111" s="440">
        <f t="shared" si="106"/>
        <v>-982</v>
      </c>
    </row>
    <row r="112" spans="1:106" ht="17.25" x14ac:dyDescent="0.4">
      <c r="A112" s="296"/>
      <c r="B112" s="968" t="str">
        <f>$B$14</f>
        <v>Large C&amp;I [5]</v>
      </c>
      <c r="C112" s="515">
        <v>1057</v>
      </c>
      <c r="D112" s="445">
        <v>1087</v>
      </c>
      <c r="E112" s="445">
        <v>974</v>
      </c>
      <c r="F112" s="444">
        <v>904</v>
      </c>
      <c r="G112" s="445">
        <v>1071</v>
      </c>
      <c r="H112" s="445">
        <v>979</v>
      </c>
      <c r="I112" s="445">
        <v>954</v>
      </c>
      <c r="J112" s="445">
        <v>1015</v>
      </c>
      <c r="K112" s="445">
        <v>778</v>
      </c>
      <c r="L112" s="449">
        <v>1224</v>
      </c>
      <c r="M112" s="1061">
        <v>1048</v>
      </c>
      <c r="N112" s="449">
        <v>796</v>
      </c>
      <c r="O112" s="444">
        <v>1274</v>
      </c>
      <c r="P112" s="444">
        <v>856</v>
      </c>
      <c r="Q112" s="445">
        <v>920</v>
      </c>
      <c r="R112" s="445">
        <v>1096</v>
      </c>
      <c r="S112" s="445">
        <v>956</v>
      </c>
      <c r="T112" s="445">
        <v>938</v>
      </c>
      <c r="U112" s="445">
        <v>988</v>
      </c>
      <c r="V112" s="445">
        <v>958</v>
      </c>
      <c r="W112" s="445">
        <v>324900.8</v>
      </c>
      <c r="X112" s="446">
        <v>905</v>
      </c>
      <c r="Y112" s="448">
        <v>823</v>
      </c>
      <c r="Z112" s="448">
        <v>879</v>
      </c>
      <c r="AA112" s="445">
        <v>1045</v>
      </c>
      <c r="AB112" s="445">
        <v>962</v>
      </c>
      <c r="AC112" s="445">
        <v>907</v>
      </c>
      <c r="AD112" s="445">
        <v>966</v>
      </c>
      <c r="AE112" s="445">
        <v>868</v>
      </c>
      <c r="AF112" s="445">
        <v>948</v>
      </c>
      <c r="AG112" s="445">
        <v>830</v>
      </c>
      <c r="AH112" s="445">
        <v>894</v>
      </c>
      <c r="AI112" s="445">
        <v>943</v>
      </c>
      <c r="AJ112" s="449">
        <v>979</v>
      </c>
      <c r="AK112" s="450">
        <v>884</v>
      </c>
      <c r="AL112" s="449">
        <v>865</v>
      </c>
      <c r="AM112" s="449">
        <v>942</v>
      </c>
      <c r="AN112" s="449">
        <v>364</v>
      </c>
      <c r="AO112" s="449">
        <v>320</v>
      </c>
      <c r="AP112" s="449">
        <v>911</v>
      </c>
      <c r="AQ112" s="449">
        <v>796</v>
      </c>
      <c r="AR112" s="449">
        <v>921</v>
      </c>
      <c r="AS112" s="449">
        <v>848</v>
      </c>
      <c r="AT112" s="449">
        <v>836</v>
      </c>
      <c r="AU112" s="449">
        <v>859</v>
      </c>
      <c r="AV112" s="449">
        <v>870</v>
      </c>
      <c r="AW112" s="450">
        <v>916</v>
      </c>
      <c r="AX112" s="449">
        <v>837</v>
      </c>
      <c r="AY112" s="449">
        <v>968</v>
      </c>
      <c r="AZ112" s="449">
        <v>816</v>
      </c>
      <c r="BA112" s="449">
        <v>939</v>
      </c>
      <c r="BB112" s="449">
        <v>978</v>
      </c>
      <c r="BC112" s="449">
        <v>846</v>
      </c>
      <c r="BD112" s="449">
        <v>964</v>
      </c>
      <c r="BE112" s="449">
        <v>748</v>
      </c>
      <c r="BF112" s="449">
        <v>990</v>
      </c>
      <c r="BG112" s="449">
        <v>890</v>
      </c>
      <c r="BH112" s="449">
        <v>925</v>
      </c>
      <c r="BI112" s="450">
        <v>996</v>
      </c>
      <c r="BJ112" s="449">
        <v>0</v>
      </c>
      <c r="BK112" s="449">
        <v>89</v>
      </c>
      <c r="BL112" s="449">
        <v>81</v>
      </c>
      <c r="BM112" s="449">
        <v>25</v>
      </c>
      <c r="BN112" s="449">
        <v>82</v>
      </c>
      <c r="BO112" s="449">
        <v>802</v>
      </c>
      <c r="BP112" s="449">
        <v>781</v>
      </c>
      <c r="BQ112" s="449">
        <v>767</v>
      </c>
      <c r="BR112" s="449">
        <v>798</v>
      </c>
      <c r="BS112" s="449"/>
      <c r="BT112" s="449"/>
      <c r="BU112" s="451">
        <f t="shared" si="104"/>
        <v>217</v>
      </c>
      <c r="BV112" s="447">
        <f t="shared" si="104"/>
        <v>-231</v>
      </c>
      <c r="BW112" s="447">
        <f t="shared" si="104"/>
        <v>-54</v>
      </c>
      <c r="BX112" s="447">
        <f t="shared" si="104"/>
        <v>192</v>
      </c>
      <c r="BY112" s="447">
        <f t="shared" si="104"/>
        <v>-115</v>
      </c>
      <c r="BZ112" s="447">
        <f t="shared" si="104"/>
        <v>-41</v>
      </c>
      <c r="CA112" s="447">
        <f t="shared" si="104"/>
        <v>34</v>
      </c>
      <c r="CB112" s="447">
        <f t="shared" si="104"/>
        <v>-57</v>
      </c>
      <c r="CC112" s="447">
        <f t="shared" si="104"/>
        <v>324122.8</v>
      </c>
      <c r="CD112" s="452">
        <f t="shared" si="104"/>
        <v>-319</v>
      </c>
      <c r="CE112" s="447">
        <f t="shared" si="104"/>
        <v>-225</v>
      </c>
      <c r="CF112" s="447">
        <f t="shared" si="104"/>
        <v>83</v>
      </c>
      <c r="CG112" s="447">
        <f t="shared" si="104"/>
        <v>-229</v>
      </c>
      <c r="CH112" s="447">
        <f t="shared" si="104"/>
        <v>106</v>
      </c>
      <c r="CI112" s="447">
        <f t="shared" si="104"/>
        <v>-13</v>
      </c>
      <c r="CJ112" s="447">
        <f t="shared" si="104"/>
        <v>-130</v>
      </c>
      <c r="CK112" s="447">
        <f t="shared" si="105"/>
        <v>-88</v>
      </c>
      <c r="CL112" s="453">
        <f t="shared" si="105"/>
        <v>10</v>
      </c>
      <c r="CM112" s="454">
        <f t="shared" si="105"/>
        <v>-158</v>
      </c>
      <c r="CN112" s="453">
        <f t="shared" si="105"/>
        <v>-64</v>
      </c>
      <c r="CO112" s="453">
        <f t="shared" si="105"/>
        <v>-323957.8</v>
      </c>
      <c r="CP112" s="453">
        <f t="shared" si="105"/>
        <v>74</v>
      </c>
      <c r="CQ112" s="455">
        <f t="shared" si="105"/>
        <v>61</v>
      </c>
      <c r="CR112" s="453">
        <f t="shared" si="105"/>
        <v>-14</v>
      </c>
      <c r="CS112" s="453">
        <f t="shared" si="105"/>
        <v>-103</v>
      </c>
      <c r="CT112" s="453">
        <f t="shared" si="105"/>
        <v>-598</v>
      </c>
      <c r="CU112" s="453">
        <f t="shared" si="105"/>
        <v>-587</v>
      </c>
      <c r="CV112" s="453">
        <f t="shared" si="105"/>
        <v>-55</v>
      </c>
      <c r="CW112" s="453">
        <f t="shared" si="105"/>
        <v>-72</v>
      </c>
      <c r="CX112" s="453">
        <f t="shared" si="105"/>
        <v>-27</v>
      </c>
      <c r="CY112" s="453">
        <f t="shared" si="106"/>
        <v>18</v>
      </c>
      <c r="CZ112" s="453">
        <f t="shared" si="106"/>
        <v>-58</v>
      </c>
      <c r="DA112" s="453">
        <f t="shared" si="106"/>
        <v>-84</v>
      </c>
      <c r="DB112" s="452">
        <f t="shared" si="106"/>
        <v>-109</v>
      </c>
    </row>
    <row r="113" spans="1:106" ht="15.75" thickBot="1" x14ac:dyDescent="0.3">
      <c r="A113" s="296"/>
      <c r="B113" s="977" t="str">
        <f>$B$15</f>
        <v>Total</v>
      </c>
      <c r="C113" s="516">
        <f>SUM(C108:C112)</f>
        <v>280379</v>
      </c>
      <c r="D113" s="459">
        <f>SUM(D108:D112)</f>
        <v>294870</v>
      </c>
      <c r="E113" s="459">
        <f t="shared" ref="E113:CC113" si="107">SUM(E108:E112)</f>
        <v>259929</v>
      </c>
      <c r="F113" s="459">
        <f t="shared" si="107"/>
        <v>251147</v>
      </c>
      <c r="G113" s="459">
        <f t="shared" si="107"/>
        <v>279617</v>
      </c>
      <c r="H113" s="459">
        <f t="shared" si="107"/>
        <v>262379</v>
      </c>
      <c r="I113" s="459">
        <f t="shared" si="107"/>
        <v>248842</v>
      </c>
      <c r="J113" s="459">
        <f t="shared" si="107"/>
        <v>270436</v>
      </c>
      <c r="K113" s="459">
        <f t="shared" si="107"/>
        <v>218178</v>
      </c>
      <c r="L113" s="461">
        <f t="shared" si="107"/>
        <v>309578</v>
      </c>
      <c r="M113" s="1062">
        <f t="shared" si="107"/>
        <v>271808</v>
      </c>
      <c r="N113" s="461">
        <f t="shared" si="107"/>
        <v>243780</v>
      </c>
      <c r="O113" s="459">
        <f t="shared" si="107"/>
        <v>294660</v>
      </c>
      <c r="P113" s="459">
        <f t="shared" si="107"/>
        <v>257018</v>
      </c>
      <c r="Q113" s="459">
        <f t="shared" si="107"/>
        <v>244631</v>
      </c>
      <c r="R113" s="459">
        <f t="shared" si="107"/>
        <v>286081</v>
      </c>
      <c r="S113" s="459">
        <f t="shared" si="107"/>
        <v>256861</v>
      </c>
      <c r="T113" s="459">
        <f t="shared" si="107"/>
        <v>243920</v>
      </c>
      <c r="U113" s="459">
        <f t="shared" si="107"/>
        <v>251008</v>
      </c>
      <c r="V113" s="459">
        <f t="shared" si="107"/>
        <v>254891</v>
      </c>
      <c r="W113" s="459">
        <f t="shared" si="107"/>
        <v>1935556.07</v>
      </c>
      <c r="X113" s="460">
        <f t="shared" si="107"/>
        <v>273483</v>
      </c>
      <c r="Y113" s="459">
        <f t="shared" si="107"/>
        <v>239482</v>
      </c>
      <c r="Z113" s="459">
        <f t="shared" si="107"/>
        <v>262970</v>
      </c>
      <c r="AA113" s="459">
        <f t="shared" si="107"/>
        <v>302829</v>
      </c>
      <c r="AB113" s="459">
        <f t="shared" si="107"/>
        <v>262060</v>
      </c>
      <c r="AC113" s="459">
        <f t="shared" si="107"/>
        <v>245176</v>
      </c>
      <c r="AD113" s="459">
        <f t="shared" si="107"/>
        <v>270044</v>
      </c>
      <c r="AE113" s="459">
        <f t="shared" si="107"/>
        <v>241414</v>
      </c>
      <c r="AF113" s="459">
        <f t="shared" si="107"/>
        <v>269083</v>
      </c>
      <c r="AG113" s="459">
        <v>250349</v>
      </c>
      <c r="AH113" s="459">
        <f t="shared" ref="AH113" si="108">SUM(AH108:AH112)</f>
        <v>255196</v>
      </c>
      <c r="AI113" s="459">
        <f>SUM(AI108:AI112)</f>
        <v>270761</v>
      </c>
      <c r="AJ113" s="461">
        <v>279226</v>
      </c>
      <c r="AK113" s="462">
        <f t="shared" ref="AK113:AL113" si="109">SUM(AK108:AK112)</f>
        <v>254920</v>
      </c>
      <c r="AL113" s="461">
        <f t="shared" si="109"/>
        <v>252299</v>
      </c>
      <c r="AM113" s="461">
        <f>SUM(AM108:AM112)</f>
        <v>282295</v>
      </c>
      <c r="AN113" s="461">
        <f>SUM(AN108:AN112)</f>
        <v>289666</v>
      </c>
      <c r="AO113" s="461">
        <v>282508</v>
      </c>
      <c r="AP113" s="461">
        <v>271048</v>
      </c>
      <c r="AQ113" s="461">
        <v>257709</v>
      </c>
      <c r="AR113" s="461">
        <v>307597</v>
      </c>
      <c r="AS113" s="461">
        <v>272045</v>
      </c>
      <c r="AT113" s="461">
        <v>272942</v>
      </c>
      <c r="AU113" s="461">
        <v>269473</v>
      </c>
      <c r="AV113" s="461">
        <v>267726</v>
      </c>
      <c r="AW113" s="462">
        <v>302620</v>
      </c>
      <c r="AX113" s="461">
        <v>277504</v>
      </c>
      <c r="AY113" s="461">
        <v>311332</v>
      </c>
      <c r="AZ113" s="461">
        <v>268020</v>
      </c>
      <c r="BA113" s="461">
        <v>313404</v>
      </c>
      <c r="BB113" s="461">
        <v>289834</v>
      </c>
      <c r="BC113" s="461">
        <v>267930</v>
      </c>
      <c r="BD113" s="461">
        <v>279689</v>
      </c>
      <c r="BE113" s="461">
        <v>257752</v>
      </c>
      <c r="BF113" s="461">
        <v>284782</v>
      </c>
      <c r="BG113" s="461">
        <v>270446</v>
      </c>
      <c r="BH113" s="461">
        <v>276191</v>
      </c>
      <c r="BI113" s="462">
        <v>280726</v>
      </c>
      <c r="BJ113" s="461">
        <v>253507</v>
      </c>
      <c r="BK113" s="461">
        <v>238373</v>
      </c>
      <c r="BL113" s="461">
        <v>243852</v>
      </c>
      <c r="BM113" s="461">
        <v>236322</v>
      </c>
      <c r="BN113" s="461">
        <f>SUM(BN108:BN112)</f>
        <v>245082</v>
      </c>
      <c r="BO113" s="461">
        <v>247754</v>
      </c>
      <c r="BP113" s="461">
        <v>243215</v>
      </c>
      <c r="BQ113" s="461">
        <v>235134</v>
      </c>
      <c r="BR113" s="461">
        <v>241534</v>
      </c>
      <c r="BS113" s="461"/>
      <c r="BT113" s="461"/>
      <c r="BU113" s="458">
        <f t="shared" si="107"/>
        <v>14281</v>
      </c>
      <c r="BV113" s="456">
        <f t="shared" si="107"/>
        <v>-37852</v>
      </c>
      <c r="BW113" s="456">
        <f t="shared" si="107"/>
        <v>-15298</v>
      </c>
      <c r="BX113" s="456">
        <f t="shared" si="107"/>
        <v>34934</v>
      </c>
      <c r="BY113" s="456">
        <f t="shared" si="107"/>
        <v>-22756</v>
      </c>
      <c r="BZ113" s="456">
        <f t="shared" si="107"/>
        <v>-18459</v>
      </c>
      <c r="CA113" s="456">
        <f t="shared" si="107"/>
        <v>2166</v>
      </c>
      <c r="CB113" s="456">
        <f t="shared" si="107"/>
        <v>-15545</v>
      </c>
      <c r="CC113" s="456">
        <f t="shared" si="107"/>
        <v>1717378.07</v>
      </c>
      <c r="CD113" s="463">
        <f t="shared" ref="CD113:DB113" si="110">SUM(CD108:CD112)</f>
        <v>-36095</v>
      </c>
      <c r="CE113" s="456">
        <f t="shared" si="110"/>
        <v>-32326</v>
      </c>
      <c r="CF113" s="456">
        <f t="shared" si="110"/>
        <v>19190</v>
      </c>
      <c r="CG113" s="456">
        <f t="shared" si="110"/>
        <v>8169</v>
      </c>
      <c r="CH113" s="456">
        <f t="shared" si="110"/>
        <v>5042</v>
      </c>
      <c r="CI113" s="456">
        <f t="shared" si="110"/>
        <v>545</v>
      </c>
      <c r="CJ113" s="456">
        <f t="shared" si="110"/>
        <v>-16037</v>
      </c>
      <c r="CK113" s="456">
        <f t="shared" si="110"/>
        <v>-15447</v>
      </c>
      <c r="CL113" s="457">
        <f t="shared" si="110"/>
        <v>25163</v>
      </c>
      <c r="CM113" s="464">
        <f t="shared" si="110"/>
        <v>-659</v>
      </c>
      <c r="CN113" s="457">
        <f t="shared" si="110"/>
        <v>305</v>
      </c>
      <c r="CO113" s="457">
        <f t="shared" si="110"/>
        <v>-1664795.07</v>
      </c>
      <c r="CP113" s="457">
        <f t="shared" si="110"/>
        <v>5743</v>
      </c>
      <c r="CQ113" s="465">
        <f t="shared" si="110"/>
        <v>15438</v>
      </c>
      <c r="CR113" s="457">
        <f t="shared" si="110"/>
        <v>-10671</v>
      </c>
      <c r="CS113" s="457">
        <f t="shared" si="110"/>
        <v>-20534</v>
      </c>
      <c r="CT113" s="457">
        <f t="shared" si="110"/>
        <v>27606</v>
      </c>
      <c r="CU113" s="457">
        <f t="shared" si="110"/>
        <v>37332</v>
      </c>
      <c r="CV113" s="457">
        <f t="shared" si="110"/>
        <v>1004</v>
      </c>
      <c r="CW113" s="457">
        <f t="shared" si="110"/>
        <v>16295</v>
      </c>
      <c r="CX113" s="457">
        <f t="shared" si="110"/>
        <v>38514</v>
      </c>
      <c r="CY113" s="457">
        <f t="shared" si="110"/>
        <v>21696</v>
      </c>
      <c r="CZ113" s="457">
        <f t="shared" si="110"/>
        <v>17746</v>
      </c>
      <c r="DA113" s="457">
        <f t="shared" si="110"/>
        <v>-1288</v>
      </c>
      <c r="DB113" s="463">
        <f t="shared" si="110"/>
        <v>-11500</v>
      </c>
    </row>
    <row r="114" spans="1:106" x14ac:dyDescent="0.25">
      <c r="A114" s="296">
        <f>+A107+1</f>
        <v>16</v>
      </c>
      <c r="B114" s="1063" t="s">
        <v>49</v>
      </c>
      <c r="C114" s="1064"/>
      <c r="D114" s="1051"/>
      <c r="E114" s="1051"/>
      <c r="F114" s="1052"/>
      <c r="G114" s="1051"/>
      <c r="H114" s="1051"/>
      <c r="I114" s="1051"/>
      <c r="J114" s="1051"/>
      <c r="K114" s="1051"/>
      <c r="L114" s="1065"/>
      <c r="M114" s="1054"/>
      <c r="N114" s="1065"/>
      <c r="O114" s="1052"/>
      <c r="P114" s="1052"/>
      <c r="Q114" s="1051"/>
      <c r="R114" s="1051"/>
      <c r="S114" s="1051"/>
      <c r="T114" s="1051"/>
      <c r="U114" s="1051"/>
      <c r="V114" s="1051"/>
      <c r="W114" s="1052"/>
      <c r="X114" s="1053"/>
      <c r="Y114" s="1054"/>
      <c r="Z114" s="1066"/>
      <c r="AA114" s="1052"/>
      <c r="AB114" s="1052"/>
      <c r="AC114" s="1052"/>
      <c r="AD114" s="1052"/>
      <c r="AE114" s="1052"/>
      <c r="AF114" s="1052"/>
      <c r="AG114" s="133"/>
      <c r="AH114" s="133"/>
      <c r="AI114" s="133"/>
      <c r="AJ114" s="133"/>
      <c r="AK114" s="877"/>
      <c r="AL114" s="133"/>
      <c r="AM114" s="133"/>
      <c r="AN114" s="1067"/>
      <c r="AO114" s="1067"/>
      <c r="AP114" s="1067"/>
      <c r="AQ114" s="1067"/>
      <c r="AR114" s="1067"/>
      <c r="AS114" s="1067"/>
      <c r="AT114" s="1067"/>
      <c r="AU114" s="1067"/>
      <c r="AV114" s="1067"/>
      <c r="AW114" s="877"/>
      <c r="AX114" s="1067"/>
      <c r="AY114" s="1067"/>
      <c r="AZ114" s="1067"/>
      <c r="BA114" s="1067"/>
      <c r="BB114" s="1067"/>
      <c r="BC114" s="1067"/>
      <c r="BD114" s="1067"/>
      <c r="BE114" s="1067"/>
      <c r="BF114" s="1067"/>
      <c r="BG114" s="1067"/>
      <c r="BH114" s="1067"/>
      <c r="BI114" s="877"/>
      <c r="BJ114" s="1067"/>
      <c r="BK114" s="1067"/>
      <c r="BL114" s="1067"/>
      <c r="BM114" s="1067"/>
      <c r="BN114" s="1067"/>
      <c r="BO114" s="1067"/>
      <c r="BP114" s="1067"/>
      <c r="BQ114" s="1067"/>
      <c r="BR114" s="467"/>
      <c r="BS114" s="467"/>
      <c r="BT114" s="467"/>
      <c r="BU114" s="398"/>
      <c r="BV114" s="466"/>
      <c r="BW114" s="468"/>
      <c r="BX114" s="468"/>
      <c r="BY114" s="468"/>
      <c r="BZ114" s="468"/>
      <c r="CA114" s="468"/>
      <c r="CB114" s="468"/>
      <c r="CC114" s="468"/>
      <c r="CD114" s="469"/>
      <c r="CE114" s="466"/>
      <c r="CF114" s="466"/>
      <c r="CG114" s="468"/>
      <c r="CH114" s="468"/>
      <c r="CI114" s="468"/>
      <c r="CJ114" s="468"/>
      <c r="CK114" s="468"/>
      <c r="CL114" s="470"/>
      <c r="CM114" s="470"/>
      <c r="CN114" s="471"/>
      <c r="CO114" s="471"/>
      <c r="CP114" s="471"/>
      <c r="CQ114" s="472"/>
      <c r="CR114" s="471"/>
      <c r="CS114" s="471"/>
      <c r="CT114" s="471"/>
      <c r="CU114" s="471"/>
      <c r="CV114" s="471"/>
      <c r="CW114" s="471"/>
      <c r="CX114" s="470"/>
      <c r="CY114" s="470"/>
      <c r="CZ114" s="470"/>
      <c r="DA114" s="470"/>
      <c r="DB114" s="469"/>
    </row>
    <row r="115" spans="1:106" x14ac:dyDescent="0.25">
      <c r="A115" s="296"/>
      <c r="B115" s="968" t="str">
        <f>$B$10</f>
        <v>Residential [1]</v>
      </c>
      <c r="C115" s="407">
        <f>C94-C101</f>
        <v>644305.95000000298</v>
      </c>
      <c r="D115" s="384">
        <f>D94-D101</f>
        <v>-12988918.370000005</v>
      </c>
      <c r="E115" s="384">
        <f t="shared" ref="E115:AF119" si="111">E94-E101</f>
        <v>-8457232.3900000006</v>
      </c>
      <c r="F115" s="384">
        <f t="shared" si="111"/>
        <v>-10611698.890000001</v>
      </c>
      <c r="G115" s="384">
        <f t="shared" si="111"/>
        <v>-10871110.199999999</v>
      </c>
      <c r="H115" s="384">
        <f t="shared" si="111"/>
        <v>-8271509.71</v>
      </c>
      <c r="I115" s="384">
        <f t="shared" si="111"/>
        <v>-6065818.0699999994</v>
      </c>
      <c r="J115" s="384">
        <f t="shared" si="111"/>
        <v>-4228537.379999999</v>
      </c>
      <c r="K115" s="384">
        <f t="shared" si="111"/>
        <v>9412239.0700000003</v>
      </c>
      <c r="L115" s="386">
        <f t="shared" si="111"/>
        <v>12487686.209999997</v>
      </c>
      <c r="M115" s="410">
        <f t="shared" si="111"/>
        <v>11863950.57</v>
      </c>
      <c r="N115" s="409">
        <f t="shared" si="111"/>
        <v>14178996.169999994</v>
      </c>
      <c r="O115" s="384">
        <f t="shared" si="111"/>
        <v>-3910278.1799999997</v>
      </c>
      <c r="P115" s="384">
        <f t="shared" si="111"/>
        <v>1775085.3699999973</v>
      </c>
      <c r="Q115" s="384">
        <f t="shared" si="111"/>
        <v>-1928034.4200000018</v>
      </c>
      <c r="R115" s="384">
        <f t="shared" si="111"/>
        <v>-12914466.6</v>
      </c>
      <c r="S115" s="384">
        <f t="shared" si="111"/>
        <v>-7151563.290000001</v>
      </c>
      <c r="T115" s="384">
        <f t="shared" si="111"/>
        <v>-5495112.75</v>
      </c>
      <c r="U115" s="384">
        <f t="shared" si="111"/>
        <v>-4742743.2</v>
      </c>
      <c r="V115" s="384">
        <f t="shared" si="111"/>
        <v>-2882549.7200000007</v>
      </c>
      <c r="W115" s="384">
        <f t="shared" si="111"/>
        <v>7068131.8299999982</v>
      </c>
      <c r="X115" s="385">
        <f t="shared" si="111"/>
        <v>11663543.959999997</v>
      </c>
      <c r="Y115" s="1004">
        <f t="shared" si="111"/>
        <v>24553832.009999998</v>
      </c>
      <c r="Z115" s="384">
        <f t="shared" si="111"/>
        <v>11705374.919999994</v>
      </c>
      <c r="AA115" s="384">
        <f t="shared" si="111"/>
        <v>-560546.10000000149</v>
      </c>
      <c r="AB115" s="384">
        <f t="shared" si="111"/>
        <v>-3088601.4099999964</v>
      </c>
      <c r="AC115" s="384">
        <f t="shared" si="111"/>
        <v>-5344170.9799999967</v>
      </c>
      <c r="AD115" s="384">
        <f t="shared" si="111"/>
        <v>-9767094.879999999</v>
      </c>
      <c r="AE115" s="384">
        <f t="shared" si="111"/>
        <v>-6660357.7300000004</v>
      </c>
      <c r="AF115" s="384">
        <f t="shared" si="111"/>
        <v>-7222059.7600000016</v>
      </c>
      <c r="AG115" s="89">
        <v>-5254704.66</v>
      </c>
      <c r="AH115" s="89">
        <f t="shared" ref="AH115:AI119" si="112">AH94-AH101</f>
        <v>-4500245.5399999991</v>
      </c>
      <c r="AI115" s="89">
        <f t="shared" si="112"/>
        <v>7570665.4200000018</v>
      </c>
      <c r="AJ115" s="93">
        <v>16524410.689999999</v>
      </c>
      <c r="AK115" s="725">
        <f t="shared" ref="AK115:BK119" si="113">AK94-AK101</f>
        <v>23656167.140000001</v>
      </c>
      <c r="AL115" s="93">
        <f t="shared" si="113"/>
        <v>21369450.99000001</v>
      </c>
      <c r="AM115" s="1068">
        <f t="shared" si="113"/>
        <v>4026709.950000003</v>
      </c>
      <c r="AN115" s="1068">
        <f t="shared" si="113"/>
        <v>-6306382.3299999982</v>
      </c>
      <c r="AO115" s="1068">
        <f t="shared" si="113"/>
        <v>-10970705.809999991</v>
      </c>
      <c r="AP115" s="1068">
        <f t="shared" si="113"/>
        <v>-13084132.909999995</v>
      </c>
      <c r="AQ115" s="1068">
        <f t="shared" si="113"/>
        <v>-11080905.500000007</v>
      </c>
      <c r="AR115" s="1068">
        <f t="shared" si="113"/>
        <v>-14571404.939999999</v>
      </c>
      <c r="AS115" s="1068">
        <f t="shared" si="113"/>
        <v>-10209455.579999998</v>
      </c>
      <c r="AT115" s="1068">
        <f t="shared" si="113"/>
        <v>-1408297.1799999997</v>
      </c>
      <c r="AU115" s="1068">
        <f t="shared" si="113"/>
        <v>7084411.1299999952</v>
      </c>
      <c r="AV115" s="1069">
        <f t="shared" si="113"/>
        <v>17656585.550000004</v>
      </c>
      <c r="AW115" s="1070">
        <f t="shared" si="113"/>
        <v>21142035.439999998</v>
      </c>
      <c r="AX115" s="1068">
        <f t="shared" si="113"/>
        <v>8662520.0700000003</v>
      </c>
      <c r="AY115" s="1068">
        <f t="shared" si="113"/>
        <v>380414.88000001013</v>
      </c>
      <c r="AZ115" s="1068">
        <f t="shared" si="113"/>
        <v>-11640640.91</v>
      </c>
      <c r="BA115" s="1068">
        <f t="shared" si="113"/>
        <v>-15037544.210000005</v>
      </c>
      <c r="BB115" s="1068">
        <f t="shared" si="113"/>
        <v>-12981219.570000004</v>
      </c>
      <c r="BC115" s="1068">
        <f t="shared" si="113"/>
        <v>-11981052.959999999</v>
      </c>
      <c r="BD115" s="1068">
        <f t="shared" si="113"/>
        <v>-9062919.379999999</v>
      </c>
      <c r="BE115" s="1068">
        <f t="shared" si="113"/>
        <v>-7077202.5399999972</v>
      </c>
      <c r="BF115" s="1068">
        <f t="shared" si="113"/>
        <v>-5635983.8599999994</v>
      </c>
      <c r="BG115" s="1068">
        <f t="shared" si="113"/>
        <v>9282901.7000000067</v>
      </c>
      <c r="BH115" s="1069">
        <f t="shared" si="113"/>
        <v>15420124.690000001</v>
      </c>
      <c r="BI115" s="1070">
        <f t="shared" si="113"/>
        <v>17415875.400000013</v>
      </c>
      <c r="BJ115" s="1068">
        <f t="shared" si="113"/>
        <v>9405389.7699999958</v>
      </c>
      <c r="BK115" s="1068">
        <f t="shared" si="113"/>
        <v>5051946.8699999973</v>
      </c>
      <c r="BL115" s="1068">
        <v>-501235.57</v>
      </c>
      <c r="BM115" s="1068">
        <v>-10850046.49</v>
      </c>
      <c r="BN115" s="1068">
        <v>-12179176.560000001</v>
      </c>
      <c r="BO115" s="1068">
        <v>-9233961.5099999998</v>
      </c>
      <c r="BP115" s="1068">
        <v>-7518583.3799999999</v>
      </c>
      <c r="BQ115" s="1068">
        <v>-5194194.74</v>
      </c>
      <c r="BR115" s="473">
        <v>-2608071.2799999998</v>
      </c>
      <c r="BS115" s="473"/>
      <c r="BT115" s="473"/>
      <c r="BU115" s="341">
        <f t="shared" ref="BU115:CJ119" si="114">O115-C115</f>
        <v>-4554584.1300000027</v>
      </c>
      <c r="BV115" s="339">
        <f t="shared" si="114"/>
        <v>14764003.740000002</v>
      </c>
      <c r="BW115" s="339">
        <f t="shared" si="114"/>
        <v>6529197.9699999988</v>
      </c>
      <c r="BX115" s="339">
        <f t="shared" si="114"/>
        <v>-2302767.709999999</v>
      </c>
      <c r="BY115" s="339">
        <f t="shared" si="114"/>
        <v>3719546.9099999983</v>
      </c>
      <c r="BZ115" s="339">
        <f t="shared" si="114"/>
        <v>2776396.96</v>
      </c>
      <c r="CA115" s="339">
        <f t="shared" si="114"/>
        <v>1323074.8699999992</v>
      </c>
      <c r="CB115" s="339">
        <f t="shared" si="114"/>
        <v>1345987.6599999983</v>
      </c>
      <c r="CC115" s="339">
        <f t="shared" si="114"/>
        <v>-2344107.2400000021</v>
      </c>
      <c r="CD115" s="344">
        <f t="shared" si="114"/>
        <v>-824142.25</v>
      </c>
      <c r="CE115" s="339">
        <f t="shared" si="114"/>
        <v>12689881.439999998</v>
      </c>
      <c r="CF115" s="339">
        <f t="shared" si="114"/>
        <v>-2473621.25</v>
      </c>
      <c r="CG115" s="339">
        <f t="shared" si="114"/>
        <v>3349732.0799999982</v>
      </c>
      <c r="CH115" s="339">
        <f t="shared" si="114"/>
        <v>-4863686.7799999937</v>
      </c>
      <c r="CI115" s="339">
        <f t="shared" si="114"/>
        <v>-3416136.5599999949</v>
      </c>
      <c r="CJ115" s="339">
        <f t="shared" si="114"/>
        <v>3147371.7200000007</v>
      </c>
      <c r="CK115" s="339">
        <f t="shared" ref="CK115:CZ119" si="115">AE115-S115</f>
        <v>491205.56000000052</v>
      </c>
      <c r="CL115" s="340">
        <f t="shared" si="115"/>
        <v>-1726947.0100000016</v>
      </c>
      <c r="CM115" s="345">
        <f t="shared" si="115"/>
        <v>-511961.45999999996</v>
      </c>
      <c r="CN115" s="340">
        <f t="shared" si="115"/>
        <v>-1617695.8199999984</v>
      </c>
      <c r="CO115" s="340">
        <f t="shared" si="115"/>
        <v>502533.59000000358</v>
      </c>
      <c r="CP115" s="340">
        <f t="shared" si="115"/>
        <v>4860866.7300000023</v>
      </c>
      <c r="CQ115" s="346">
        <f t="shared" si="115"/>
        <v>-897664.86999999732</v>
      </c>
      <c r="CR115" s="340">
        <f t="shared" si="115"/>
        <v>9664076.0700000152</v>
      </c>
      <c r="CS115" s="340">
        <f t="shared" si="115"/>
        <v>4587256.0500000045</v>
      </c>
      <c r="CT115" s="340">
        <f t="shared" si="115"/>
        <v>-3217780.9200000018</v>
      </c>
      <c r="CU115" s="340">
        <f t="shared" si="115"/>
        <v>-5626534.8299999945</v>
      </c>
      <c r="CV115" s="340">
        <f t="shared" si="115"/>
        <v>-3317038.0299999956</v>
      </c>
      <c r="CW115" s="340">
        <f t="shared" si="115"/>
        <v>-4420547.770000007</v>
      </c>
      <c r="CX115" s="340">
        <f t="shared" si="115"/>
        <v>-7349345.1799999978</v>
      </c>
      <c r="CY115" s="340">
        <f t="shared" si="115"/>
        <v>-4954750.9199999981</v>
      </c>
      <c r="CZ115" s="340">
        <f t="shared" si="115"/>
        <v>3091948.3599999994</v>
      </c>
      <c r="DA115" s="340">
        <f t="shared" ref="CY115:DB119" si="116">AU115-AI115</f>
        <v>-486254.29000000656</v>
      </c>
      <c r="DB115" s="344">
        <f t="shared" si="116"/>
        <v>1132174.860000005</v>
      </c>
    </row>
    <row r="116" spans="1:106" x14ac:dyDescent="0.25">
      <c r="A116" s="296"/>
      <c r="B116" s="968" t="str">
        <f>$B$11</f>
        <v>Low Income Residential [2]</v>
      </c>
      <c r="C116" s="407">
        <f t="shared" ref="C116:D119" si="117">C95-C102</f>
        <v>4020028.1299999994</v>
      </c>
      <c r="D116" s="384">
        <f t="shared" si="117"/>
        <v>1861134.3000000003</v>
      </c>
      <c r="E116" s="384">
        <f t="shared" si="111"/>
        <v>829263</v>
      </c>
      <c r="F116" s="384">
        <f t="shared" si="111"/>
        <v>161749.06000000006</v>
      </c>
      <c r="G116" s="384">
        <f t="shared" si="111"/>
        <v>-566277.32000000007</v>
      </c>
      <c r="H116" s="384">
        <f t="shared" si="111"/>
        <v>-461552.69999999984</v>
      </c>
      <c r="I116" s="384">
        <f t="shared" si="111"/>
        <v>-396996.88</v>
      </c>
      <c r="J116" s="384">
        <f t="shared" si="111"/>
        <v>-5758.089999999851</v>
      </c>
      <c r="K116" s="384">
        <f t="shared" si="111"/>
        <v>1805928.2000000002</v>
      </c>
      <c r="L116" s="386">
        <f t="shared" si="111"/>
        <v>3545058.58</v>
      </c>
      <c r="M116" s="410">
        <f t="shared" si="111"/>
        <v>4107107.36</v>
      </c>
      <c r="N116" s="409">
        <f t="shared" si="111"/>
        <v>4361526.17</v>
      </c>
      <c r="O116" s="384">
        <f t="shared" si="111"/>
        <v>2967220.8099999996</v>
      </c>
      <c r="P116" s="384">
        <f t="shared" si="111"/>
        <v>2003184.46</v>
      </c>
      <c r="Q116" s="384">
        <f t="shared" si="111"/>
        <v>1279044.81</v>
      </c>
      <c r="R116" s="384">
        <f t="shared" si="111"/>
        <v>-133677.35999999987</v>
      </c>
      <c r="S116" s="384">
        <f t="shared" si="111"/>
        <v>-10375.659999999916</v>
      </c>
      <c r="T116" s="384">
        <f t="shared" si="111"/>
        <v>26416.040000000037</v>
      </c>
      <c r="U116" s="384">
        <f t="shared" si="111"/>
        <v>32583.489999999991</v>
      </c>
      <c r="V116" s="384">
        <f t="shared" si="111"/>
        <v>435109.48</v>
      </c>
      <c r="W116" s="384">
        <f t="shared" si="111"/>
        <v>1889297.7200000002</v>
      </c>
      <c r="X116" s="385">
        <f t="shared" si="111"/>
        <v>3591317.3200000003</v>
      </c>
      <c r="Y116" s="1004">
        <f t="shared" si="111"/>
        <v>5407638.8799999999</v>
      </c>
      <c r="Z116" s="384">
        <f t="shared" si="111"/>
        <v>4847196.58</v>
      </c>
      <c r="AA116" s="384">
        <f t="shared" si="111"/>
        <v>3226857.86</v>
      </c>
      <c r="AB116" s="384">
        <f t="shared" si="111"/>
        <v>1758523.0099999998</v>
      </c>
      <c r="AC116" s="384">
        <f t="shared" si="111"/>
        <v>1114512.75</v>
      </c>
      <c r="AD116" s="384">
        <f t="shared" si="111"/>
        <v>217294.27000000002</v>
      </c>
      <c r="AE116" s="384">
        <f t="shared" si="111"/>
        <v>312402.21999999997</v>
      </c>
      <c r="AF116" s="384">
        <f t="shared" si="111"/>
        <v>46581.300000000047</v>
      </c>
      <c r="AG116" s="89">
        <v>189189.2</v>
      </c>
      <c r="AH116" s="89">
        <f t="shared" si="112"/>
        <v>443700.14999999991</v>
      </c>
      <c r="AI116" s="89">
        <f t="shared" si="112"/>
        <v>2296465.9000000004</v>
      </c>
      <c r="AJ116" s="93">
        <v>5171711.59</v>
      </c>
      <c r="AK116" s="725">
        <f t="shared" si="113"/>
        <v>7018332.3799999999</v>
      </c>
      <c r="AL116" s="93">
        <f t="shared" si="113"/>
        <v>7862957.4299999997</v>
      </c>
      <c r="AM116" s="1068">
        <f t="shared" si="113"/>
        <v>5304124.9600000009</v>
      </c>
      <c r="AN116" s="1068">
        <f t="shared" si="113"/>
        <v>3174017.9200000004</v>
      </c>
      <c r="AO116" s="1068">
        <f t="shared" si="113"/>
        <v>705317.5299999998</v>
      </c>
      <c r="AP116" s="1068">
        <f t="shared" si="113"/>
        <v>-202584.24999999977</v>
      </c>
      <c r="AQ116" s="1068">
        <f t="shared" si="113"/>
        <v>-63625.649999999907</v>
      </c>
      <c r="AR116" s="1068">
        <f t="shared" si="113"/>
        <v>-3389629.2199999997</v>
      </c>
      <c r="AS116" s="1068">
        <f t="shared" si="113"/>
        <v>-1277237.7199999997</v>
      </c>
      <c r="AT116" s="1068">
        <f t="shared" si="113"/>
        <v>1087290.5099999998</v>
      </c>
      <c r="AU116" s="1068">
        <f t="shared" si="113"/>
        <v>3294970.59</v>
      </c>
      <c r="AV116" s="1069">
        <f t="shared" si="113"/>
        <v>6853713.4099999992</v>
      </c>
      <c r="AW116" s="1070">
        <f t="shared" si="113"/>
        <v>6607990.0700000022</v>
      </c>
      <c r="AX116" s="1068">
        <f t="shared" si="113"/>
        <v>6324074.7600000007</v>
      </c>
      <c r="AY116" s="1068">
        <f t="shared" si="113"/>
        <v>3164069.6499999994</v>
      </c>
      <c r="AZ116" s="1068">
        <f t="shared" si="113"/>
        <v>1554180.17</v>
      </c>
      <c r="BA116" s="1068">
        <f t="shared" si="113"/>
        <v>-1850579.8600000003</v>
      </c>
      <c r="BB116" s="1068">
        <f t="shared" si="113"/>
        <v>-1204207.8399999999</v>
      </c>
      <c r="BC116" s="1068">
        <f t="shared" si="113"/>
        <v>-525564.65999999992</v>
      </c>
      <c r="BD116" s="1068">
        <f t="shared" si="113"/>
        <v>-314272.68999999994</v>
      </c>
      <c r="BE116" s="1068">
        <f t="shared" si="113"/>
        <v>-216989.26999999979</v>
      </c>
      <c r="BF116" s="1068">
        <f t="shared" si="113"/>
        <v>6890.3600000001024</v>
      </c>
      <c r="BG116" s="1068">
        <f t="shared" si="113"/>
        <v>2828950.1799999997</v>
      </c>
      <c r="BH116" s="1069">
        <f t="shared" si="113"/>
        <v>5234807.0199999996</v>
      </c>
      <c r="BI116" s="1070">
        <f t="shared" si="113"/>
        <v>6694739.1500000004</v>
      </c>
      <c r="BJ116" s="1068">
        <f t="shared" si="113"/>
        <v>3132966.8800000008</v>
      </c>
      <c r="BK116" s="1068">
        <f t="shared" si="113"/>
        <v>1861551.62</v>
      </c>
      <c r="BL116" s="1068">
        <v>-2309419.7999999998</v>
      </c>
      <c r="BM116" s="1068">
        <v>-1100289.1499999999</v>
      </c>
      <c r="BN116" s="1068">
        <v>-1674946.49</v>
      </c>
      <c r="BO116" s="1068">
        <v>-3211218.48</v>
      </c>
      <c r="BP116" s="1068">
        <v>-1636071.81</v>
      </c>
      <c r="BQ116" s="1068">
        <v>-973719.04000000004</v>
      </c>
      <c r="BR116" s="473">
        <v>-135056.07</v>
      </c>
      <c r="BS116" s="473"/>
      <c r="BT116" s="473"/>
      <c r="BU116" s="341">
        <f t="shared" si="114"/>
        <v>-1052807.3199999998</v>
      </c>
      <c r="BV116" s="339">
        <f t="shared" si="114"/>
        <v>142050.15999999968</v>
      </c>
      <c r="BW116" s="339">
        <f t="shared" si="114"/>
        <v>449781.81000000006</v>
      </c>
      <c r="BX116" s="339">
        <f t="shared" si="114"/>
        <v>-295426.41999999993</v>
      </c>
      <c r="BY116" s="339">
        <f t="shared" si="114"/>
        <v>555901.66000000015</v>
      </c>
      <c r="BZ116" s="339">
        <f t="shared" si="114"/>
        <v>487968.73999999987</v>
      </c>
      <c r="CA116" s="339">
        <f t="shared" si="114"/>
        <v>429580.37</v>
      </c>
      <c r="CB116" s="339">
        <f t="shared" si="114"/>
        <v>440867.56999999983</v>
      </c>
      <c r="CC116" s="339">
        <f t="shared" si="114"/>
        <v>83369.520000000019</v>
      </c>
      <c r="CD116" s="344">
        <f t="shared" si="114"/>
        <v>46258.740000000224</v>
      </c>
      <c r="CE116" s="339">
        <f t="shared" si="114"/>
        <v>1300531.52</v>
      </c>
      <c r="CF116" s="339">
        <f t="shared" si="114"/>
        <v>485670.41000000015</v>
      </c>
      <c r="CG116" s="339">
        <f t="shared" si="114"/>
        <v>259637.05000000028</v>
      </c>
      <c r="CH116" s="339">
        <f t="shared" si="114"/>
        <v>-244661.45000000019</v>
      </c>
      <c r="CI116" s="339">
        <f t="shared" si="114"/>
        <v>-164532.06000000006</v>
      </c>
      <c r="CJ116" s="339">
        <f t="shared" si="114"/>
        <v>350971.62999999989</v>
      </c>
      <c r="CK116" s="339">
        <f t="shared" si="115"/>
        <v>322777.87999999989</v>
      </c>
      <c r="CL116" s="340">
        <f t="shared" si="115"/>
        <v>20165.260000000009</v>
      </c>
      <c r="CM116" s="345">
        <f t="shared" si="115"/>
        <v>156605.71000000002</v>
      </c>
      <c r="CN116" s="340">
        <f t="shared" si="115"/>
        <v>8590.6699999999255</v>
      </c>
      <c r="CO116" s="340">
        <f t="shared" si="115"/>
        <v>407168.18000000017</v>
      </c>
      <c r="CP116" s="340">
        <f t="shared" si="115"/>
        <v>1580394.2699999996</v>
      </c>
      <c r="CQ116" s="346">
        <f t="shared" si="115"/>
        <v>1610693.5</v>
      </c>
      <c r="CR116" s="340">
        <f t="shared" si="115"/>
        <v>3015760.8499999996</v>
      </c>
      <c r="CS116" s="340">
        <f t="shared" si="115"/>
        <v>2077267.100000001</v>
      </c>
      <c r="CT116" s="340">
        <f t="shared" si="115"/>
        <v>1415494.9100000006</v>
      </c>
      <c r="CU116" s="340">
        <f t="shared" si="115"/>
        <v>-409195.2200000002</v>
      </c>
      <c r="CV116" s="340">
        <f t="shared" si="115"/>
        <v>-419878.51999999979</v>
      </c>
      <c r="CW116" s="340">
        <f t="shared" si="115"/>
        <v>-376027.86999999988</v>
      </c>
      <c r="CX116" s="340">
        <f t="shared" si="115"/>
        <v>-3436210.5199999996</v>
      </c>
      <c r="CY116" s="340">
        <f t="shared" si="116"/>
        <v>-1466426.9199999997</v>
      </c>
      <c r="CZ116" s="340">
        <f t="shared" si="116"/>
        <v>643590.35999999987</v>
      </c>
      <c r="DA116" s="340">
        <f t="shared" si="116"/>
        <v>998504.68999999948</v>
      </c>
      <c r="DB116" s="344">
        <f t="shared" si="116"/>
        <v>1682001.8199999994</v>
      </c>
    </row>
    <row r="117" spans="1:106" x14ac:dyDescent="0.25">
      <c r="A117" s="296"/>
      <c r="B117" s="968" t="str">
        <f>$B$12</f>
        <v>Small C&amp;I [3]</v>
      </c>
      <c r="C117" s="407">
        <f>C96-C103</f>
        <v>-1235302.8499999996</v>
      </c>
      <c r="D117" s="384">
        <f t="shared" si="117"/>
        <v>-2753739.1399999997</v>
      </c>
      <c r="E117" s="384">
        <f t="shared" si="111"/>
        <v>-1553827.08</v>
      </c>
      <c r="F117" s="384">
        <f>F96-F103</f>
        <v>-1264883.2400000002</v>
      </c>
      <c r="G117" s="384">
        <f t="shared" si="111"/>
        <v>-736841.22000000009</v>
      </c>
      <c r="H117" s="384">
        <f t="shared" si="111"/>
        <v>-362728.55999999982</v>
      </c>
      <c r="I117" s="384">
        <f t="shared" si="111"/>
        <v>-161976.97999999998</v>
      </c>
      <c r="J117" s="384">
        <f t="shared" si="111"/>
        <v>-5678.1100000001024</v>
      </c>
      <c r="K117" s="384">
        <f t="shared" si="111"/>
        <v>1410580.3999999997</v>
      </c>
      <c r="L117" s="386">
        <f t="shared" si="111"/>
        <v>2025273.5799999996</v>
      </c>
      <c r="M117" s="410">
        <f t="shared" si="111"/>
        <v>1328003.6399999997</v>
      </c>
      <c r="N117" s="409">
        <f t="shared" si="111"/>
        <v>1707854.67</v>
      </c>
      <c r="O117" s="384">
        <f t="shared" si="111"/>
        <v>-1930598.7400000002</v>
      </c>
      <c r="P117" s="384">
        <f t="shared" si="111"/>
        <v>-55624.799999999814</v>
      </c>
      <c r="Q117" s="384">
        <f t="shared" si="111"/>
        <v>-900670.25999999978</v>
      </c>
      <c r="R117" s="384">
        <f t="shared" si="111"/>
        <v>-1838594.5699999998</v>
      </c>
      <c r="S117" s="384">
        <f t="shared" si="111"/>
        <v>-511984.68999999994</v>
      </c>
      <c r="T117" s="384">
        <f t="shared" si="111"/>
        <v>-223254.20000000007</v>
      </c>
      <c r="U117" s="384">
        <f t="shared" si="111"/>
        <v>-192305.58999999985</v>
      </c>
      <c r="V117" s="384">
        <f t="shared" si="111"/>
        <v>17747.110000000102</v>
      </c>
      <c r="W117" s="384">
        <f t="shared" si="111"/>
        <v>1239636.5799999996</v>
      </c>
      <c r="X117" s="385">
        <f t="shared" si="111"/>
        <v>2287437.75</v>
      </c>
      <c r="Y117" s="1004">
        <f t="shared" si="111"/>
        <v>3080650.5000000009</v>
      </c>
      <c r="Z117" s="384">
        <f t="shared" si="111"/>
        <v>1490522.9299999988</v>
      </c>
      <c r="AA117" s="384">
        <f t="shared" si="111"/>
        <v>-1400644.9499999993</v>
      </c>
      <c r="AB117" s="384">
        <f t="shared" si="111"/>
        <v>-1943640.48</v>
      </c>
      <c r="AC117" s="384">
        <f t="shared" si="111"/>
        <v>-1285710.6299999999</v>
      </c>
      <c r="AD117" s="384">
        <f t="shared" si="111"/>
        <v>-1105286.5900000001</v>
      </c>
      <c r="AE117" s="384">
        <f t="shared" si="111"/>
        <v>-519676.86999999988</v>
      </c>
      <c r="AF117" s="384">
        <f t="shared" si="111"/>
        <v>-583707.91999999993</v>
      </c>
      <c r="AG117" s="89">
        <v>-222155.54</v>
      </c>
      <c r="AH117" s="89">
        <f t="shared" si="112"/>
        <v>-48257.219999999972</v>
      </c>
      <c r="AI117" s="89">
        <f t="shared" si="112"/>
        <v>1326875.2099999997</v>
      </c>
      <c r="AJ117" s="93">
        <v>2495354.0299999998</v>
      </c>
      <c r="AK117" s="725">
        <f t="shared" si="113"/>
        <v>3320814.1100000003</v>
      </c>
      <c r="AL117" s="93">
        <f t="shared" si="113"/>
        <v>3559113.8000000007</v>
      </c>
      <c r="AM117" s="1068">
        <f t="shared" si="113"/>
        <v>-1867424.040000001</v>
      </c>
      <c r="AN117" s="1068">
        <f t="shared" si="113"/>
        <v>-2268593.3299999982</v>
      </c>
      <c r="AO117" s="1068">
        <f t="shared" si="113"/>
        <v>-369658.87000000104</v>
      </c>
      <c r="AP117" s="1068">
        <f t="shared" si="113"/>
        <v>-1654202.9200000002</v>
      </c>
      <c r="AQ117" s="1068">
        <f t="shared" si="113"/>
        <v>-810097.68999999971</v>
      </c>
      <c r="AR117" s="1068">
        <f t="shared" si="113"/>
        <v>-241444.8600000001</v>
      </c>
      <c r="AS117" s="1068">
        <f t="shared" si="113"/>
        <v>-7806.6999999999534</v>
      </c>
      <c r="AT117" s="1068">
        <f t="shared" si="113"/>
        <v>371083.60000000009</v>
      </c>
      <c r="AU117" s="1068">
        <f t="shared" si="113"/>
        <v>1134567.94</v>
      </c>
      <c r="AV117" s="1069">
        <f t="shared" si="113"/>
        <v>3685230.6600000011</v>
      </c>
      <c r="AW117" s="1070">
        <f t="shared" si="113"/>
        <v>3689030.6300000008</v>
      </c>
      <c r="AX117" s="1068">
        <f t="shared" si="113"/>
        <v>523701.03999999911</v>
      </c>
      <c r="AY117" s="1068">
        <f t="shared" si="113"/>
        <v>-2212324.4600000009</v>
      </c>
      <c r="AZ117" s="1068">
        <f t="shared" si="113"/>
        <v>-1850542.2399999993</v>
      </c>
      <c r="BA117" s="1068">
        <f t="shared" si="113"/>
        <v>-3937577.63</v>
      </c>
      <c r="BB117" s="1068">
        <f t="shared" si="113"/>
        <v>-1894479.3300000005</v>
      </c>
      <c r="BC117" s="1068">
        <f t="shared" si="113"/>
        <v>-726249.40000000037</v>
      </c>
      <c r="BD117" s="1068">
        <f t="shared" si="113"/>
        <v>-918727.44999999972</v>
      </c>
      <c r="BE117" s="1068">
        <f t="shared" si="113"/>
        <v>86760.179999999469</v>
      </c>
      <c r="BF117" s="1068">
        <f t="shared" si="113"/>
        <v>423079.38999999966</v>
      </c>
      <c r="BG117" s="1068">
        <f t="shared" si="113"/>
        <v>1669759.3800000004</v>
      </c>
      <c r="BH117" s="1069">
        <f t="shared" si="113"/>
        <v>1685873.0699999994</v>
      </c>
      <c r="BI117" s="1070">
        <f t="shared" si="113"/>
        <v>2366950.5200000033</v>
      </c>
      <c r="BJ117" s="1068">
        <f t="shared" si="113"/>
        <v>298511.45999999717</v>
      </c>
      <c r="BK117" s="1068">
        <f t="shared" si="113"/>
        <v>-2587950.6699999981</v>
      </c>
      <c r="BL117" s="1068">
        <v>-4885655.1000000006</v>
      </c>
      <c r="BM117" s="1068">
        <v>-5196503.4000000004</v>
      </c>
      <c r="BN117" s="1068">
        <v>-3683396.19</v>
      </c>
      <c r="BO117" s="1068">
        <v>-802115.61</v>
      </c>
      <c r="BP117" s="1068">
        <v>-331999.34000000003</v>
      </c>
      <c r="BQ117" s="1068">
        <v>-161060.75</v>
      </c>
      <c r="BR117" s="473">
        <v>100653.46</v>
      </c>
      <c r="BS117" s="473"/>
      <c r="BT117" s="473"/>
      <c r="BU117" s="341">
        <f t="shared" si="114"/>
        <v>-695295.8900000006</v>
      </c>
      <c r="BV117" s="339">
        <f t="shared" si="114"/>
        <v>2698114.34</v>
      </c>
      <c r="BW117" s="339">
        <f t="shared" si="114"/>
        <v>653156.8200000003</v>
      </c>
      <c r="BX117" s="339">
        <f t="shared" si="114"/>
        <v>-573711.32999999961</v>
      </c>
      <c r="BY117" s="339">
        <f t="shared" si="114"/>
        <v>224856.53000000014</v>
      </c>
      <c r="BZ117" s="339">
        <f t="shared" si="114"/>
        <v>139474.35999999975</v>
      </c>
      <c r="CA117" s="339">
        <f t="shared" si="114"/>
        <v>-30328.60999999987</v>
      </c>
      <c r="CB117" s="339">
        <f t="shared" si="114"/>
        <v>23425.220000000205</v>
      </c>
      <c r="CC117" s="339">
        <f t="shared" si="114"/>
        <v>-170943.82000000007</v>
      </c>
      <c r="CD117" s="344">
        <f t="shared" si="114"/>
        <v>262164.17000000039</v>
      </c>
      <c r="CE117" s="339">
        <f t="shared" si="114"/>
        <v>1752646.8600000013</v>
      </c>
      <c r="CF117" s="339">
        <f t="shared" si="114"/>
        <v>-217331.74000000115</v>
      </c>
      <c r="CG117" s="339">
        <f t="shared" si="114"/>
        <v>529953.79000000097</v>
      </c>
      <c r="CH117" s="339">
        <f t="shared" si="114"/>
        <v>-1888015.6800000002</v>
      </c>
      <c r="CI117" s="339">
        <f t="shared" si="114"/>
        <v>-385040.37000000011</v>
      </c>
      <c r="CJ117" s="339">
        <f t="shared" si="114"/>
        <v>733307.97999999975</v>
      </c>
      <c r="CK117" s="339">
        <f t="shared" si="115"/>
        <v>-7692.1799999999348</v>
      </c>
      <c r="CL117" s="340">
        <f t="shared" si="115"/>
        <v>-360453.71999999986</v>
      </c>
      <c r="CM117" s="345">
        <f t="shared" si="115"/>
        <v>-29849.950000000157</v>
      </c>
      <c r="CN117" s="340">
        <f t="shared" si="115"/>
        <v>-66004.330000000075</v>
      </c>
      <c r="CO117" s="340">
        <f t="shared" si="115"/>
        <v>87238.630000000121</v>
      </c>
      <c r="CP117" s="340">
        <f t="shared" si="115"/>
        <v>207916.2799999998</v>
      </c>
      <c r="CQ117" s="346">
        <f t="shared" si="115"/>
        <v>240163.6099999994</v>
      </c>
      <c r="CR117" s="340">
        <f t="shared" si="115"/>
        <v>2068590.870000002</v>
      </c>
      <c r="CS117" s="340">
        <f t="shared" si="115"/>
        <v>-466779.09000000171</v>
      </c>
      <c r="CT117" s="340">
        <f t="shared" si="115"/>
        <v>-324952.84999999823</v>
      </c>
      <c r="CU117" s="340">
        <f t="shared" si="115"/>
        <v>916051.75999999885</v>
      </c>
      <c r="CV117" s="340">
        <f t="shared" si="115"/>
        <v>-548916.33000000007</v>
      </c>
      <c r="CW117" s="340">
        <f t="shared" si="115"/>
        <v>-290420.81999999983</v>
      </c>
      <c r="CX117" s="340">
        <f t="shared" si="115"/>
        <v>342263.05999999982</v>
      </c>
      <c r="CY117" s="340">
        <f t="shared" si="116"/>
        <v>214348.84000000005</v>
      </c>
      <c r="CZ117" s="340">
        <f t="shared" si="116"/>
        <v>419340.82000000007</v>
      </c>
      <c r="DA117" s="340">
        <f t="shared" si="116"/>
        <v>-192307.26999999979</v>
      </c>
      <c r="DB117" s="344">
        <f t="shared" si="116"/>
        <v>1189876.6300000013</v>
      </c>
    </row>
    <row r="118" spans="1:106" x14ac:dyDescent="0.25">
      <c r="A118" s="296"/>
      <c r="B118" s="968" t="str">
        <f>$B$13</f>
        <v>Medium C&amp;I [4]</v>
      </c>
      <c r="C118" s="407">
        <f t="shared" si="117"/>
        <v>-1799602.6099999994</v>
      </c>
      <c r="D118" s="384">
        <f t="shared" si="117"/>
        <v>-3777011.37</v>
      </c>
      <c r="E118" s="384">
        <f t="shared" si="111"/>
        <v>-1945740.9299999997</v>
      </c>
      <c r="F118" s="384">
        <f t="shared" si="111"/>
        <v>-1497716.1300000004</v>
      </c>
      <c r="G118" s="384">
        <f t="shared" si="111"/>
        <v>-1047616.31</v>
      </c>
      <c r="H118" s="384">
        <f t="shared" si="111"/>
        <v>-509330</v>
      </c>
      <c r="I118" s="384">
        <f t="shared" si="111"/>
        <v>-108522.2200000002</v>
      </c>
      <c r="J118" s="384">
        <f t="shared" si="111"/>
        <v>156853.74000000022</v>
      </c>
      <c r="K118" s="384">
        <f t="shared" si="111"/>
        <v>2559217.4699999997</v>
      </c>
      <c r="L118" s="386">
        <f t="shared" si="111"/>
        <v>2278419.7600000007</v>
      </c>
      <c r="M118" s="410">
        <f t="shared" si="111"/>
        <v>1399954.5599999987</v>
      </c>
      <c r="N118" s="409">
        <f t="shared" si="111"/>
        <v>2590386.3599999994</v>
      </c>
      <c r="O118" s="384">
        <f t="shared" si="111"/>
        <v>-3107381.1400000006</v>
      </c>
      <c r="P118" s="384">
        <f t="shared" si="111"/>
        <v>-418779.66000000015</v>
      </c>
      <c r="Q118" s="384">
        <f t="shared" si="111"/>
        <v>-1579044.5</v>
      </c>
      <c r="R118" s="384">
        <f t="shared" si="111"/>
        <v>-2292010.33</v>
      </c>
      <c r="S118" s="384">
        <f t="shared" si="111"/>
        <v>-720667.66000000015</v>
      </c>
      <c r="T118" s="384">
        <f t="shared" si="111"/>
        <v>-288437.74</v>
      </c>
      <c r="U118" s="384">
        <f t="shared" si="111"/>
        <v>-235330.01</v>
      </c>
      <c r="V118" s="384">
        <f t="shared" si="111"/>
        <v>243493.70999999996</v>
      </c>
      <c r="W118" s="384">
        <f t="shared" si="111"/>
        <v>1854788.4500000007</v>
      </c>
      <c r="X118" s="385">
        <f t="shared" si="111"/>
        <v>2702513.29</v>
      </c>
      <c r="Y118" s="1004">
        <f t="shared" si="111"/>
        <v>4089026.4000000004</v>
      </c>
      <c r="Z118" s="384">
        <f t="shared" si="111"/>
        <v>900407.70000000112</v>
      </c>
      <c r="AA118" s="384">
        <f t="shared" si="111"/>
        <v>-1804391.9800000004</v>
      </c>
      <c r="AB118" s="384">
        <f t="shared" si="111"/>
        <v>-2678009.2700000005</v>
      </c>
      <c r="AC118" s="384">
        <f t="shared" si="111"/>
        <v>-1740370.77</v>
      </c>
      <c r="AD118" s="384">
        <f t="shared" si="111"/>
        <v>-1703918.6999999997</v>
      </c>
      <c r="AE118" s="384">
        <f t="shared" si="111"/>
        <v>-617675.44000000018</v>
      </c>
      <c r="AF118" s="384">
        <f t="shared" si="111"/>
        <v>-655253.39999999991</v>
      </c>
      <c r="AG118" s="89">
        <v>-72380.34</v>
      </c>
      <c r="AH118" s="89">
        <f t="shared" si="112"/>
        <v>383348.71000000043</v>
      </c>
      <c r="AI118" s="89">
        <f t="shared" si="112"/>
        <v>2337179.3200000003</v>
      </c>
      <c r="AJ118" s="93">
        <v>2842743.44</v>
      </c>
      <c r="AK118" s="725">
        <f t="shared" si="113"/>
        <v>3713894.8200000003</v>
      </c>
      <c r="AL118" s="93">
        <f t="shared" si="113"/>
        <v>3196957.16</v>
      </c>
      <c r="AM118" s="1068">
        <f t="shared" si="113"/>
        <v>-1918016.8599999994</v>
      </c>
      <c r="AN118" s="1068">
        <f t="shared" si="113"/>
        <v>-3257549.6199999973</v>
      </c>
      <c r="AO118" s="1068">
        <f t="shared" si="113"/>
        <v>-2780796.0599999987</v>
      </c>
      <c r="AP118" s="1068">
        <f t="shared" si="113"/>
        <v>-1982612.7999999993</v>
      </c>
      <c r="AQ118" s="1068">
        <f t="shared" si="113"/>
        <v>-923162.38000000035</v>
      </c>
      <c r="AR118" s="1068">
        <f t="shared" si="113"/>
        <v>-709318.14999999991</v>
      </c>
      <c r="AS118" s="1068">
        <f t="shared" si="113"/>
        <v>-92112.589999999851</v>
      </c>
      <c r="AT118" s="1068">
        <f t="shared" si="113"/>
        <v>953943.35999999987</v>
      </c>
      <c r="AU118" s="1068">
        <f t="shared" si="113"/>
        <v>2098590.7299999995</v>
      </c>
      <c r="AV118" s="1069">
        <f t="shared" si="113"/>
        <v>4124428.4400000004</v>
      </c>
      <c r="AW118" s="1070">
        <f t="shared" si="113"/>
        <v>1404941.2600000016</v>
      </c>
      <c r="AX118" s="1068">
        <f t="shared" si="113"/>
        <v>964876.30000000075</v>
      </c>
      <c r="AY118" s="1068">
        <f t="shared" si="113"/>
        <v>-2693461.75</v>
      </c>
      <c r="AZ118" s="1068">
        <f t="shared" si="113"/>
        <v>-3029038.5799999982</v>
      </c>
      <c r="BA118" s="1068">
        <f t="shared" si="113"/>
        <v>-2824250.2700000005</v>
      </c>
      <c r="BB118" s="1068">
        <f t="shared" si="113"/>
        <v>-1297775.0100000002</v>
      </c>
      <c r="BC118" s="1068">
        <f t="shared" si="113"/>
        <v>-623190.81000000029</v>
      </c>
      <c r="BD118" s="1068">
        <f t="shared" si="113"/>
        <v>-414833.02000000048</v>
      </c>
      <c r="BE118" s="1068">
        <f t="shared" si="113"/>
        <v>25748.929999999935</v>
      </c>
      <c r="BF118" s="1068">
        <f t="shared" si="113"/>
        <v>382956.18000000017</v>
      </c>
      <c r="BG118" s="1068">
        <f t="shared" si="113"/>
        <v>2537550.2200000007</v>
      </c>
      <c r="BH118" s="1069">
        <f t="shared" si="113"/>
        <v>3010187.54</v>
      </c>
      <c r="BI118" s="1070">
        <f t="shared" si="113"/>
        <v>2143416.7800000012</v>
      </c>
      <c r="BJ118" s="1068">
        <f t="shared" si="113"/>
        <v>780952.71</v>
      </c>
      <c r="BK118" s="1068">
        <f t="shared" si="113"/>
        <v>-85385.660000000149</v>
      </c>
      <c r="BL118" s="1068">
        <v>-4095406.18</v>
      </c>
      <c r="BM118" s="1068">
        <v>-1070115.6499999999</v>
      </c>
      <c r="BN118" s="1068">
        <v>-1699433.12</v>
      </c>
      <c r="BO118" s="1068">
        <v>-705326.65</v>
      </c>
      <c r="BP118" s="1068">
        <v>-465214.78</v>
      </c>
      <c r="BQ118" s="1068">
        <v>-108424.52</v>
      </c>
      <c r="BR118" s="473">
        <v>449593.04</v>
      </c>
      <c r="BS118" s="473"/>
      <c r="BT118" s="473"/>
      <c r="BU118" s="341">
        <f t="shared" si="114"/>
        <v>-1307778.5300000012</v>
      </c>
      <c r="BV118" s="339">
        <f t="shared" si="114"/>
        <v>3358231.71</v>
      </c>
      <c r="BW118" s="339">
        <f t="shared" si="114"/>
        <v>366696.4299999997</v>
      </c>
      <c r="BX118" s="339">
        <f t="shared" si="114"/>
        <v>-794294.19999999972</v>
      </c>
      <c r="BY118" s="339">
        <f t="shared" si="114"/>
        <v>326948.64999999991</v>
      </c>
      <c r="BZ118" s="339">
        <f t="shared" si="114"/>
        <v>220892.26</v>
      </c>
      <c r="CA118" s="339">
        <f t="shared" si="114"/>
        <v>-126807.7899999998</v>
      </c>
      <c r="CB118" s="339">
        <f t="shared" si="114"/>
        <v>86639.969999999739</v>
      </c>
      <c r="CC118" s="339">
        <f t="shared" si="114"/>
        <v>-704429.01999999909</v>
      </c>
      <c r="CD118" s="344">
        <f t="shared" si="114"/>
        <v>424093.52999999933</v>
      </c>
      <c r="CE118" s="339">
        <f t="shared" si="114"/>
        <v>2689071.8400000017</v>
      </c>
      <c r="CF118" s="339">
        <f t="shared" si="114"/>
        <v>-1689978.6599999983</v>
      </c>
      <c r="CG118" s="339">
        <f t="shared" si="114"/>
        <v>1302989.1600000001</v>
      </c>
      <c r="CH118" s="339">
        <f t="shared" si="114"/>
        <v>-2259229.6100000003</v>
      </c>
      <c r="CI118" s="339">
        <f t="shared" si="114"/>
        <v>-161326.27000000002</v>
      </c>
      <c r="CJ118" s="339">
        <f t="shared" si="114"/>
        <v>588091.63000000035</v>
      </c>
      <c r="CK118" s="339">
        <f t="shared" si="115"/>
        <v>102992.21999999997</v>
      </c>
      <c r="CL118" s="340">
        <f t="shared" si="115"/>
        <v>-366815.65999999992</v>
      </c>
      <c r="CM118" s="345">
        <f t="shared" si="115"/>
        <v>162949.67000000001</v>
      </c>
      <c r="CN118" s="340">
        <f t="shared" si="115"/>
        <v>139855.00000000047</v>
      </c>
      <c r="CO118" s="340">
        <f t="shared" si="115"/>
        <v>482390.86999999965</v>
      </c>
      <c r="CP118" s="340">
        <f t="shared" si="115"/>
        <v>140230.14999999991</v>
      </c>
      <c r="CQ118" s="346">
        <f t="shared" si="115"/>
        <v>-375131.58000000007</v>
      </c>
      <c r="CR118" s="340">
        <f t="shared" si="115"/>
        <v>2296549.459999999</v>
      </c>
      <c r="CS118" s="340">
        <f t="shared" si="115"/>
        <v>-113624.87999999896</v>
      </c>
      <c r="CT118" s="340">
        <f t="shared" si="115"/>
        <v>-579540.34999999683</v>
      </c>
      <c r="CU118" s="340">
        <f t="shared" si="115"/>
        <v>-1040425.2899999986</v>
      </c>
      <c r="CV118" s="340">
        <f t="shared" si="115"/>
        <v>-278694.09999999963</v>
      </c>
      <c r="CW118" s="340">
        <f t="shared" si="115"/>
        <v>-305486.94000000018</v>
      </c>
      <c r="CX118" s="340">
        <f t="shared" si="115"/>
        <v>-54064.75</v>
      </c>
      <c r="CY118" s="340">
        <f t="shared" si="116"/>
        <v>-19732.249999999854</v>
      </c>
      <c r="CZ118" s="340">
        <f t="shared" si="116"/>
        <v>570594.64999999944</v>
      </c>
      <c r="DA118" s="340">
        <f t="shared" si="116"/>
        <v>-238588.59000000078</v>
      </c>
      <c r="DB118" s="344">
        <f t="shared" si="116"/>
        <v>1281685.0000000005</v>
      </c>
    </row>
    <row r="119" spans="1:106" ht="17.25" x14ac:dyDescent="0.4">
      <c r="A119" s="296"/>
      <c r="B119" s="968" t="str">
        <f>$B$14</f>
        <v>Large C&amp;I [5]</v>
      </c>
      <c r="C119" s="1071">
        <f t="shared" si="117"/>
        <v>-1832621.4600000009</v>
      </c>
      <c r="D119" s="413">
        <f t="shared" si="117"/>
        <v>-1961748.4299999997</v>
      </c>
      <c r="E119" s="413">
        <f t="shared" si="111"/>
        <v>-347020.95999999996</v>
      </c>
      <c r="F119" s="413">
        <f t="shared" si="111"/>
        <v>-1506733.2600000002</v>
      </c>
      <c r="G119" s="413">
        <f t="shared" si="111"/>
        <v>-917062.44</v>
      </c>
      <c r="H119" s="413">
        <f t="shared" si="111"/>
        <v>65621.279999999795</v>
      </c>
      <c r="I119" s="413">
        <f t="shared" si="111"/>
        <v>-123131.66000000015</v>
      </c>
      <c r="J119" s="413">
        <f t="shared" si="111"/>
        <v>-112001.7099999995</v>
      </c>
      <c r="K119" s="413">
        <f t="shared" si="111"/>
        <v>2216187.84</v>
      </c>
      <c r="L119" s="417">
        <f t="shared" si="111"/>
        <v>1643282.79</v>
      </c>
      <c r="M119" s="415">
        <f t="shared" si="111"/>
        <v>575287.53000000026</v>
      </c>
      <c r="N119" s="414">
        <f t="shared" si="111"/>
        <v>2152842.87</v>
      </c>
      <c r="O119" s="413">
        <f t="shared" si="111"/>
        <v>-2597412.2800000012</v>
      </c>
      <c r="P119" s="413">
        <f t="shared" si="111"/>
        <v>554829.15000000037</v>
      </c>
      <c r="Q119" s="413">
        <f t="shared" si="111"/>
        <v>-1196030.5099999998</v>
      </c>
      <c r="R119" s="413">
        <f t="shared" si="111"/>
        <v>-2016779.9900000007</v>
      </c>
      <c r="S119" s="413">
        <f t="shared" si="111"/>
        <v>-282490.26000000024</v>
      </c>
      <c r="T119" s="413">
        <f t="shared" si="111"/>
        <v>-188177.45999999996</v>
      </c>
      <c r="U119" s="413">
        <f t="shared" si="111"/>
        <v>-437303.4299999997</v>
      </c>
      <c r="V119" s="413">
        <f t="shared" si="111"/>
        <v>351308.93999999948</v>
      </c>
      <c r="W119" s="413">
        <f t="shared" si="111"/>
        <v>1255668.42</v>
      </c>
      <c r="X119" s="416">
        <f t="shared" si="111"/>
        <v>2933504.3099999996</v>
      </c>
      <c r="Y119" s="1022">
        <f t="shared" si="111"/>
        <v>1887641.9099999992</v>
      </c>
      <c r="Z119" s="413">
        <f t="shared" si="111"/>
        <v>492222.22000000067</v>
      </c>
      <c r="AA119" s="413">
        <f t="shared" si="111"/>
        <v>-2219218.46</v>
      </c>
      <c r="AB119" s="413">
        <f t="shared" si="111"/>
        <v>-1373122.9100000001</v>
      </c>
      <c r="AC119" s="413">
        <f t="shared" si="111"/>
        <v>-1521327.4000000004</v>
      </c>
      <c r="AD119" s="413">
        <f t="shared" si="111"/>
        <v>-1576145.3699999996</v>
      </c>
      <c r="AE119" s="413">
        <f t="shared" si="111"/>
        <v>-360165.6799999997</v>
      </c>
      <c r="AF119" s="413">
        <f t="shared" si="111"/>
        <v>252184.33000000007</v>
      </c>
      <c r="AG119" s="89">
        <v>908303.79</v>
      </c>
      <c r="AH119" s="89">
        <f t="shared" si="112"/>
        <v>336282.43999999948</v>
      </c>
      <c r="AI119" s="89">
        <f t="shared" si="112"/>
        <v>139867.33999999985</v>
      </c>
      <c r="AJ119" s="93">
        <v>2915076.95</v>
      </c>
      <c r="AK119" s="725">
        <f t="shared" si="113"/>
        <v>2510826.3899999997</v>
      </c>
      <c r="AL119" s="93">
        <f t="shared" si="113"/>
        <v>418274.63000000082</v>
      </c>
      <c r="AM119" s="1068">
        <f t="shared" si="113"/>
        <v>544776.89999999851</v>
      </c>
      <c r="AN119" s="1068">
        <f t="shared" si="113"/>
        <v>-969606.11000000034</v>
      </c>
      <c r="AO119" s="1068">
        <f t="shared" si="113"/>
        <v>-1190149.3200000003</v>
      </c>
      <c r="AP119" s="1068">
        <f t="shared" si="113"/>
        <v>-2168268.3600000003</v>
      </c>
      <c r="AQ119" s="1068">
        <f t="shared" si="113"/>
        <v>-204084.43000000017</v>
      </c>
      <c r="AR119" s="1068">
        <f t="shared" si="113"/>
        <v>-1217377.81</v>
      </c>
      <c r="AS119" s="1068">
        <f t="shared" si="113"/>
        <v>394031.43999999994</v>
      </c>
      <c r="AT119" s="1068">
        <f t="shared" si="113"/>
        <v>205888.88999999966</v>
      </c>
      <c r="AU119" s="1068">
        <f t="shared" si="113"/>
        <v>1922247.4199999985</v>
      </c>
      <c r="AV119" s="1069">
        <f t="shared" si="113"/>
        <v>2900637.8899999997</v>
      </c>
      <c r="AW119" s="1070">
        <f t="shared" si="113"/>
        <v>1690803.5099999998</v>
      </c>
      <c r="AX119" s="1068">
        <f t="shared" si="113"/>
        <v>1203366.3999999985</v>
      </c>
      <c r="AY119" s="1068">
        <f t="shared" si="113"/>
        <v>-2316309.5</v>
      </c>
      <c r="AZ119" s="1068">
        <f t="shared" si="113"/>
        <v>-1036871.4699999997</v>
      </c>
      <c r="BA119" s="1068">
        <f t="shared" si="113"/>
        <v>-2212757.63</v>
      </c>
      <c r="BB119" s="1068">
        <f t="shared" si="113"/>
        <v>-1565893.77</v>
      </c>
      <c r="BC119" s="1068">
        <f t="shared" si="113"/>
        <v>-21220.570000000298</v>
      </c>
      <c r="BD119" s="1068">
        <f t="shared" si="113"/>
        <v>1231958.1800000002</v>
      </c>
      <c r="BE119" s="1068">
        <f t="shared" si="113"/>
        <v>-1367794.4</v>
      </c>
      <c r="BF119" s="1068">
        <f t="shared" si="113"/>
        <v>331806.31999999983</v>
      </c>
      <c r="BG119" s="1068">
        <f t="shared" si="113"/>
        <v>1838466.5899999989</v>
      </c>
      <c r="BH119" s="1069">
        <f t="shared" si="113"/>
        <v>1923062.6999999993</v>
      </c>
      <c r="BI119" s="1070">
        <f t="shared" si="113"/>
        <v>3241746.8499999996</v>
      </c>
      <c r="BJ119" s="1068">
        <f t="shared" si="113"/>
        <v>0</v>
      </c>
      <c r="BK119" s="1068">
        <f t="shared" si="113"/>
        <v>-3275628.9400000009</v>
      </c>
      <c r="BL119" s="1068">
        <v>-839212.65</v>
      </c>
      <c r="BM119" s="1068">
        <v>2012273.17</v>
      </c>
      <c r="BN119" s="1068">
        <v>-1865279.13</v>
      </c>
      <c r="BO119" s="1068">
        <v>-776209.98</v>
      </c>
      <c r="BP119" s="1068">
        <v>-450429.98</v>
      </c>
      <c r="BQ119" s="1068">
        <v>366063.52</v>
      </c>
      <c r="BR119" s="473">
        <v>-585143.77</v>
      </c>
      <c r="BS119" s="473"/>
      <c r="BT119" s="473"/>
      <c r="BU119" s="349">
        <f t="shared" si="114"/>
        <v>-764790.8200000003</v>
      </c>
      <c r="BV119" s="350">
        <f t="shared" si="114"/>
        <v>2516577.58</v>
      </c>
      <c r="BW119" s="350">
        <f t="shared" si="114"/>
        <v>-849009.54999999981</v>
      </c>
      <c r="BX119" s="350">
        <f t="shared" si="114"/>
        <v>-510046.73000000045</v>
      </c>
      <c r="BY119" s="350">
        <f t="shared" si="114"/>
        <v>634572.1799999997</v>
      </c>
      <c r="BZ119" s="350">
        <f t="shared" si="114"/>
        <v>-253798.73999999976</v>
      </c>
      <c r="CA119" s="350">
        <f t="shared" si="114"/>
        <v>-314171.76999999955</v>
      </c>
      <c r="CB119" s="350">
        <f t="shared" si="114"/>
        <v>463310.64999999898</v>
      </c>
      <c r="CC119" s="350">
        <f t="shared" si="114"/>
        <v>-960519.41999999993</v>
      </c>
      <c r="CD119" s="351">
        <f t="shared" si="114"/>
        <v>1290221.5199999996</v>
      </c>
      <c r="CE119" s="350">
        <f t="shared" si="114"/>
        <v>1312354.379999999</v>
      </c>
      <c r="CF119" s="350">
        <f t="shared" si="114"/>
        <v>-1660620.6499999994</v>
      </c>
      <c r="CG119" s="350">
        <f t="shared" si="114"/>
        <v>378193.82000000123</v>
      </c>
      <c r="CH119" s="350">
        <f t="shared" si="114"/>
        <v>-1927952.0600000005</v>
      </c>
      <c r="CI119" s="350">
        <f t="shared" si="114"/>
        <v>-325296.8900000006</v>
      </c>
      <c r="CJ119" s="350">
        <f t="shared" si="114"/>
        <v>440634.62000000104</v>
      </c>
      <c r="CK119" s="350">
        <f t="shared" si="115"/>
        <v>-77675.41999999946</v>
      </c>
      <c r="CL119" s="352">
        <f t="shared" si="115"/>
        <v>440361.79000000004</v>
      </c>
      <c r="CM119" s="353">
        <f t="shared" si="115"/>
        <v>1345607.2199999997</v>
      </c>
      <c r="CN119" s="352">
        <f t="shared" si="115"/>
        <v>-15026.5</v>
      </c>
      <c r="CO119" s="352">
        <f t="shared" si="115"/>
        <v>-1115801.08</v>
      </c>
      <c r="CP119" s="352">
        <f t="shared" si="115"/>
        <v>-18427.359999999404</v>
      </c>
      <c r="CQ119" s="354">
        <f t="shared" si="115"/>
        <v>623184.48000000045</v>
      </c>
      <c r="CR119" s="352">
        <f t="shared" si="115"/>
        <v>-73947.589999999851</v>
      </c>
      <c r="CS119" s="352">
        <f t="shared" si="115"/>
        <v>2763995.3599999985</v>
      </c>
      <c r="CT119" s="352">
        <f t="shared" si="115"/>
        <v>403516.79999999981</v>
      </c>
      <c r="CU119" s="352">
        <f t="shared" si="115"/>
        <v>331178.08000000007</v>
      </c>
      <c r="CV119" s="352">
        <f t="shared" si="115"/>
        <v>-592122.99000000069</v>
      </c>
      <c r="CW119" s="352">
        <f t="shared" si="115"/>
        <v>156081.24999999953</v>
      </c>
      <c r="CX119" s="352">
        <f t="shared" si="115"/>
        <v>-1469562.1400000001</v>
      </c>
      <c r="CY119" s="352">
        <f t="shared" si="116"/>
        <v>-514272.35000000009</v>
      </c>
      <c r="CZ119" s="352">
        <f t="shared" si="116"/>
        <v>-130393.54999999981</v>
      </c>
      <c r="DA119" s="352">
        <f t="shared" si="116"/>
        <v>1782380.0799999987</v>
      </c>
      <c r="DB119" s="351">
        <f t="shared" si="116"/>
        <v>-14439.060000000522</v>
      </c>
    </row>
    <row r="120" spans="1:106" ht="15.75" thickBot="1" x14ac:dyDescent="0.3">
      <c r="A120" s="296"/>
      <c r="B120" s="977" t="str">
        <f>$B$15</f>
        <v>Total</v>
      </c>
      <c r="C120" s="1023">
        <f>SUM(C115:C119)</f>
        <v>-203192.83999999799</v>
      </c>
      <c r="D120" s="359">
        <f>SUM(D115:D119)</f>
        <v>-19620283.010000005</v>
      </c>
      <c r="E120" s="359">
        <f t="shared" ref="E120:AF120" si="118">SUM(E115:E119)</f>
        <v>-11474558.359999999</v>
      </c>
      <c r="F120" s="359">
        <f t="shared" si="118"/>
        <v>-14719282.460000001</v>
      </c>
      <c r="G120" s="359">
        <f t="shared" si="118"/>
        <v>-14138907.49</v>
      </c>
      <c r="H120" s="359">
        <f t="shared" si="118"/>
        <v>-9539499.6900000013</v>
      </c>
      <c r="I120" s="359">
        <f t="shared" si="118"/>
        <v>-6856445.8100000005</v>
      </c>
      <c r="J120" s="359">
        <f t="shared" si="118"/>
        <v>-4195121.5499999989</v>
      </c>
      <c r="K120" s="359">
        <f t="shared" si="118"/>
        <v>17404152.98</v>
      </c>
      <c r="L120" s="394">
        <f t="shared" si="118"/>
        <v>21979720.919999998</v>
      </c>
      <c r="M120" s="393">
        <f t="shared" si="118"/>
        <v>19274303.66</v>
      </c>
      <c r="N120" s="1046">
        <f t="shared" si="118"/>
        <v>24991606.239999998</v>
      </c>
      <c r="O120" s="359">
        <f t="shared" si="118"/>
        <v>-8578449.5300000012</v>
      </c>
      <c r="P120" s="359">
        <f t="shared" si="118"/>
        <v>3858694.5199999977</v>
      </c>
      <c r="Q120" s="359">
        <f t="shared" si="118"/>
        <v>-4324734.8800000008</v>
      </c>
      <c r="R120" s="359">
        <f t="shared" si="118"/>
        <v>-19195528.850000001</v>
      </c>
      <c r="S120" s="359">
        <f t="shared" si="118"/>
        <v>-8677081.5600000005</v>
      </c>
      <c r="T120" s="359">
        <f t="shared" si="118"/>
        <v>-6168566.1100000003</v>
      </c>
      <c r="U120" s="359">
        <f t="shared" si="118"/>
        <v>-5575098.7399999993</v>
      </c>
      <c r="V120" s="359">
        <f t="shared" si="118"/>
        <v>-1834890.4800000014</v>
      </c>
      <c r="W120" s="359">
        <f t="shared" si="118"/>
        <v>13307523</v>
      </c>
      <c r="X120" s="392">
        <f t="shared" si="118"/>
        <v>23178316.629999995</v>
      </c>
      <c r="Y120" s="393">
        <f t="shared" si="118"/>
        <v>39018789.699999996</v>
      </c>
      <c r="Z120" s="359">
        <f t="shared" si="118"/>
        <v>19435724.349999994</v>
      </c>
      <c r="AA120" s="359">
        <f t="shared" si="118"/>
        <v>-2757943.6300000013</v>
      </c>
      <c r="AB120" s="359">
        <f t="shared" si="118"/>
        <v>-7324851.0599999968</v>
      </c>
      <c r="AC120" s="359">
        <f t="shared" si="118"/>
        <v>-8777067.0299999975</v>
      </c>
      <c r="AD120" s="359">
        <f t="shared" si="118"/>
        <v>-13935151.269999998</v>
      </c>
      <c r="AE120" s="359">
        <f t="shared" si="118"/>
        <v>-7845473.5000000009</v>
      </c>
      <c r="AF120" s="359">
        <f t="shared" si="118"/>
        <v>-8162255.4500000011</v>
      </c>
      <c r="AG120" s="107">
        <v>-4451747.55</v>
      </c>
      <c r="AH120" s="107">
        <f t="shared" ref="AH120:AI120" si="119">SUM(AH115:AH119)</f>
        <v>-3385171.4599999995</v>
      </c>
      <c r="AI120" s="107">
        <f t="shared" si="119"/>
        <v>13671053.190000001</v>
      </c>
      <c r="AJ120" s="658">
        <v>29949296.699999999</v>
      </c>
      <c r="AK120" s="850">
        <f t="shared" ref="AK120:BD120" si="120">SUM(AK115:AK119)</f>
        <v>40220034.840000004</v>
      </c>
      <c r="AL120" s="658">
        <f t="shared" si="120"/>
        <v>36406754.010000013</v>
      </c>
      <c r="AM120" s="1072">
        <f t="shared" si="120"/>
        <v>6090170.910000002</v>
      </c>
      <c r="AN120" s="1072">
        <f t="shared" si="120"/>
        <v>-9628113.4699999951</v>
      </c>
      <c r="AO120" s="1072">
        <f t="shared" si="120"/>
        <v>-14605992.529999992</v>
      </c>
      <c r="AP120" s="1072">
        <f t="shared" si="120"/>
        <v>-19091801.239999995</v>
      </c>
      <c r="AQ120" s="1072">
        <f t="shared" si="120"/>
        <v>-13081875.650000008</v>
      </c>
      <c r="AR120" s="1072">
        <f t="shared" si="120"/>
        <v>-20129174.979999997</v>
      </c>
      <c r="AS120" s="1072">
        <f t="shared" si="120"/>
        <v>-11192581.149999997</v>
      </c>
      <c r="AT120" s="1072">
        <f t="shared" si="120"/>
        <v>1209909.1799999997</v>
      </c>
      <c r="AU120" s="1072">
        <f t="shared" si="120"/>
        <v>15534787.809999991</v>
      </c>
      <c r="AV120" s="1073">
        <f t="shared" si="120"/>
        <v>35220595.950000003</v>
      </c>
      <c r="AW120" s="1074">
        <f t="shared" si="120"/>
        <v>34534800.910000004</v>
      </c>
      <c r="AX120" s="1072">
        <f t="shared" si="120"/>
        <v>17678538.57</v>
      </c>
      <c r="AY120" s="1072">
        <f t="shared" si="120"/>
        <v>-3677611.1799999913</v>
      </c>
      <c r="AZ120" s="1072">
        <f t="shared" si="120"/>
        <v>-16002913.029999997</v>
      </c>
      <c r="BA120" s="1072">
        <f t="shared" si="120"/>
        <v>-25862709.600000001</v>
      </c>
      <c r="BB120" s="1072">
        <f t="shared" si="120"/>
        <v>-18943575.520000003</v>
      </c>
      <c r="BC120" s="1072">
        <f t="shared" si="120"/>
        <v>-13877278.4</v>
      </c>
      <c r="BD120" s="1072">
        <f t="shared" si="120"/>
        <v>-9478794.3599999994</v>
      </c>
      <c r="BE120" s="1072">
        <f>SUM(BE115:BE119)</f>
        <v>-8549477.0999999978</v>
      </c>
      <c r="BF120" s="1072">
        <f>SUM(BF115:BF119)</f>
        <v>-4491251.6099999994</v>
      </c>
      <c r="BG120" s="1072">
        <f>SUM(BG115:BG119)</f>
        <v>18157628.070000008</v>
      </c>
      <c r="BH120" s="1073">
        <f>SUM(BH115:BH119)</f>
        <v>27274055.02</v>
      </c>
      <c r="BI120" s="1074">
        <f>SUM(BI115:BI119)</f>
        <v>31862728.700000018</v>
      </c>
      <c r="BJ120" s="1072">
        <f t="shared" ref="BJ120:BK120" si="121">SUM(BJ115:BJ119)</f>
        <v>13617820.819999993</v>
      </c>
      <c r="BK120" s="1072">
        <f t="shared" si="121"/>
        <v>964533.21999999834</v>
      </c>
      <c r="BL120" s="1072">
        <v>-12630929.300000001</v>
      </c>
      <c r="BM120" s="1072">
        <v>-16204681.52</v>
      </c>
      <c r="BN120" s="1072">
        <f>SUM(BN115:BN119)</f>
        <v>-21102231.490000002</v>
      </c>
      <c r="BO120" s="1072">
        <v>-14728832.23</v>
      </c>
      <c r="BP120" s="1072">
        <v>-10402299.289999999</v>
      </c>
      <c r="BQ120" s="1072">
        <v>-6071335.5299999993</v>
      </c>
      <c r="BR120" s="474">
        <v>-2778024.6199999996</v>
      </c>
      <c r="BS120" s="474"/>
      <c r="BT120" s="474"/>
      <c r="BU120" s="358">
        <f t="shared" ref="BU120:DB120" si="122">SUM(BU115:BU119)</f>
        <v>-8375256.6900000051</v>
      </c>
      <c r="BV120" s="356">
        <f t="shared" si="122"/>
        <v>23478977.530000001</v>
      </c>
      <c r="BW120" s="356">
        <f t="shared" si="122"/>
        <v>7149823.4799999995</v>
      </c>
      <c r="BX120" s="356">
        <f t="shared" si="122"/>
        <v>-4476246.3899999987</v>
      </c>
      <c r="BY120" s="356">
        <f t="shared" si="122"/>
        <v>5461825.9299999978</v>
      </c>
      <c r="BZ120" s="356">
        <f t="shared" si="122"/>
        <v>3370933.5799999996</v>
      </c>
      <c r="CA120" s="356">
        <f t="shared" si="122"/>
        <v>1281347.07</v>
      </c>
      <c r="CB120" s="356">
        <f t="shared" si="122"/>
        <v>2360231.069999997</v>
      </c>
      <c r="CC120" s="356">
        <f t="shared" si="122"/>
        <v>-4096629.9800000009</v>
      </c>
      <c r="CD120" s="361">
        <f t="shared" si="122"/>
        <v>1198595.7099999995</v>
      </c>
      <c r="CE120" s="356">
        <f t="shared" si="122"/>
        <v>19744486.039999999</v>
      </c>
      <c r="CF120" s="356">
        <f t="shared" si="122"/>
        <v>-5555881.8899999987</v>
      </c>
      <c r="CG120" s="356">
        <f t="shared" si="122"/>
        <v>5820505.9000000013</v>
      </c>
      <c r="CH120" s="356">
        <f t="shared" si="122"/>
        <v>-11183545.579999996</v>
      </c>
      <c r="CI120" s="356">
        <f t="shared" si="122"/>
        <v>-4452332.1499999957</v>
      </c>
      <c r="CJ120" s="356">
        <f t="shared" si="122"/>
        <v>5260377.5800000019</v>
      </c>
      <c r="CK120" s="356">
        <f t="shared" si="122"/>
        <v>831608.06000000099</v>
      </c>
      <c r="CL120" s="357">
        <f t="shared" si="122"/>
        <v>-1993689.3400000017</v>
      </c>
      <c r="CM120" s="362">
        <f t="shared" si="122"/>
        <v>1123351.1899999997</v>
      </c>
      <c r="CN120" s="357">
        <f t="shared" si="122"/>
        <v>-1550280.9799999981</v>
      </c>
      <c r="CO120" s="357">
        <f t="shared" si="122"/>
        <v>363530.19000000344</v>
      </c>
      <c r="CP120" s="357">
        <f t="shared" si="122"/>
        <v>6770980.0700000022</v>
      </c>
      <c r="CQ120" s="363">
        <f t="shared" si="122"/>
        <v>1201245.1400000025</v>
      </c>
      <c r="CR120" s="357">
        <f t="shared" si="122"/>
        <v>16971029.660000015</v>
      </c>
      <c r="CS120" s="357">
        <f t="shared" si="122"/>
        <v>8848114.5400000028</v>
      </c>
      <c r="CT120" s="357">
        <f t="shared" si="122"/>
        <v>-2303262.4099999964</v>
      </c>
      <c r="CU120" s="357">
        <f t="shared" si="122"/>
        <v>-5828925.4999999944</v>
      </c>
      <c r="CV120" s="357">
        <f t="shared" si="122"/>
        <v>-5156649.9699999951</v>
      </c>
      <c r="CW120" s="357">
        <f t="shared" si="122"/>
        <v>-5236402.1500000078</v>
      </c>
      <c r="CX120" s="357">
        <f t="shared" si="122"/>
        <v>-11966919.529999997</v>
      </c>
      <c r="CY120" s="357">
        <f t="shared" si="122"/>
        <v>-6740833.5999999978</v>
      </c>
      <c r="CZ120" s="357">
        <f t="shared" si="122"/>
        <v>4595080.6399999987</v>
      </c>
      <c r="DA120" s="357">
        <f t="shared" si="122"/>
        <v>1863734.619999991</v>
      </c>
      <c r="DB120" s="361">
        <f t="shared" si="122"/>
        <v>5271299.2500000056</v>
      </c>
    </row>
    <row r="121" spans="1:106" x14ac:dyDescent="0.25">
      <c r="A121" s="296">
        <f>+A114+1</f>
        <v>17</v>
      </c>
      <c r="B121" s="1063" t="s">
        <v>20</v>
      </c>
      <c r="C121" s="108"/>
      <c r="D121" s="109"/>
      <c r="E121" s="109"/>
      <c r="F121" s="116"/>
      <c r="G121" s="109"/>
      <c r="H121" s="109"/>
      <c r="I121" s="109"/>
      <c r="J121" s="109"/>
      <c r="K121" s="109"/>
      <c r="L121" s="117"/>
      <c r="M121" s="192"/>
      <c r="N121" s="117"/>
      <c r="O121" s="116"/>
      <c r="P121" s="116"/>
      <c r="Q121" s="109"/>
      <c r="R121" s="109"/>
      <c r="S121" s="475"/>
      <c r="T121" s="475"/>
      <c r="U121" s="475"/>
      <c r="V121" s="475"/>
      <c r="W121" s="476"/>
      <c r="X121" s="477"/>
      <c r="Y121" s="478"/>
      <c r="Z121" s="476"/>
      <c r="AA121" s="476"/>
      <c r="AB121" s="476"/>
      <c r="AC121" s="476"/>
      <c r="AD121" s="476"/>
      <c r="AE121" s="476"/>
      <c r="AF121" s="476"/>
      <c r="AG121" s="615"/>
      <c r="AH121" s="615"/>
      <c r="AI121" s="615"/>
      <c r="AJ121" s="615"/>
      <c r="AK121" s="775"/>
      <c r="AL121" s="615"/>
      <c r="AM121" s="615"/>
      <c r="AN121" s="619"/>
      <c r="AO121" s="619"/>
      <c r="AP121" s="619"/>
      <c r="AQ121" s="619"/>
      <c r="AR121" s="619"/>
      <c r="AS121" s="619"/>
      <c r="AT121" s="619"/>
      <c r="AU121" s="619"/>
      <c r="AV121" s="619"/>
      <c r="AW121" s="775"/>
      <c r="AX121" s="619"/>
      <c r="AY121" s="619"/>
      <c r="AZ121" s="619"/>
      <c r="BA121" s="619"/>
      <c r="BB121" s="619"/>
      <c r="BC121" s="619"/>
      <c r="BD121" s="619"/>
      <c r="BE121" s="619"/>
      <c r="BF121" s="619"/>
      <c r="BG121" s="619"/>
      <c r="BH121" s="619"/>
      <c r="BI121" s="775"/>
      <c r="BJ121" s="619"/>
      <c r="BK121" s="619"/>
      <c r="BL121" s="619"/>
      <c r="BM121" s="619"/>
      <c r="BN121" s="619"/>
      <c r="BO121" s="619"/>
      <c r="BP121" s="619"/>
      <c r="BQ121" s="619"/>
      <c r="BR121" s="181"/>
      <c r="BS121" s="181"/>
      <c r="BT121" s="181"/>
      <c r="BU121" s="479"/>
      <c r="BV121" s="480"/>
      <c r="BW121" s="481"/>
      <c r="BX121" s="481"/>
      <c r="BY121" s="481"/>
      <c r="BZ121" s="481"/>
      <c r="CA121" s="481"/>
      <c r="CB121" s="481"/>
      <c r="CC121" s="481"/>
      <c r="CD121" s="482"/>
      <c r="CE121" s="480"/>
      <c r="CF121" s="480"/>
      <c r="CG121" s="481"/>
      <c r="CH121" s="481"/>
      <c r="CI121" s="481"/>
      <c r="CJ121" s="481"/>
      <c r="CK121" s="481"/>
      <c r="CL121" s="483"/>
      <c r="CM121" s="483"/>
      <c r="CN121" s="484"/>
      <c r="CO121" s="484"/>
      <c r="CP121" s="484"/>
      <c r="CQ121" s="485"/>
      <c r="CR121" s="484"/>
      <c r="CS121" s="484"/>
      <c r="CT121" s="484"/>
      <c r="CU121" s="484"/>
      <c r="CV121" s="484"/>
      <c r="CW121" s="484"/>
      <c r="CX121" s="483"/>
      <c r="CY121" s="483"/>
      <c r="CZ121" s="483"/>
      <c r="DA121" s="483"/>
      <c r="DB121" s="482"/>
    </row>
    <row r="122" spans="1:106" x14ac:dyDescent="0.25">
      <c r="A122" s="296"/>
      <c r="B122" s="968" t="str">
        <f>$B$10</f>
        <v>Residential [1]</v>
      </c>
      <c r="C122" s="1075">
        <v>43</v>
      </c>
      <c r="D122" s="486">
        <v>45</v>
      </c>
      <c r="E122" s="486">
        <v>54</v>
      </c>
      <c r="F122" s="436">
        <v>52</v>
      </c>
      <c r="G122" s="486">
        <v>47</v>
      </c>
      <c r="H122" s="436">
        <v>60</v>
      </c>
      <c r="I122" s="486">
        <v>60</v>
      </c>
      <c r="J122" s="436">
        <v>66</v>
      </c>
      <c r="K122" s="486">
        <v>67</v>
      </c>
      <c r="L122" s="491">
        <v>63</v>
      </c>
      <c r="M122" s="488">
        <v>50</v>
      </c>
      <c r="N122" s="491">
        <v>46</v>
      </c>
      <c r="O122" s="436">
        <v>44</v>
      </c>
      <c r="P122" s="436">
        <v>40</v>
      </c>
      <c r="Q122" s="436">
        <v>49</v>
      </c>
      <c r="R122" s="436">
        <v>38</v>
      </c>
      <c r="S122" s="486">
        <v>44</v>
      </c>
      <c r="T122" s="486">
        <v>41</v>
      </c>
      <c r="U122" s="486">
        <v>41</v>
      </c>
      <c r="V122" s="486">
        <v>42</v>
      </c>
      <c r="W122" s="486">
        <v>27</v>
      </c>
      <c r="X122" s="487">
        <v>25</v>
      </c>
      <c r="Y122" s="488">
        <v>28</v>
      </c>
      <c r="Z122" s="436">
        <v>30</v>
      </c>
      <c r="AA122" s="486">
        <v>30</v>
      </c>
      <c r="AB122" s="486">
        <v>31</v>
      </c>
      <c r="AC122" s="486">
        <v>36</v>
      </c>
      <c r="AD122" s="486">
        <v>43</v>
      </c>
      <c r="AE122" s="486">
        <v>49</v>
      </c>
      <c r="AF122" s="486">
        <v>53</v>
      </c>
      <c r="AG122" s="486">
        <v>55</v>
      </c>
      <c r="AH122" s="486">
        <v>103</v>
      </c>
      <c r="AI122" s="486">
        <v>127</v>
      </c>
      <c r="AJ122" s="489">
        <v>114</v>
      </c>
      <c r="AK122" s="490">
        <v>103</v>
      </c>
      <c r="AL122" s="489">
        <v>91</v>
      </c>
      <c r="AM122" s="489">
        <v>89</v>
      </c>
      <c r="AN122" s="489">
        <v>44</v>
      </c>
      <c r="AO122" s="489">
        <v>54</v>
      </c>
      <c r="AP122" s="489">
        <v>81</v>
      </c>
      <c r="AQ122" s="491">
        <v>86</v>
      </c>
      <c r="AR122" s="491">
        <v>96</v>
      </c>
      <c r="AS122" s="491">
        <v>122</v>
      </c>
      <c r="AT122" s="491">
        <v>212</v>
      </c>
      <c r="AU122" s="491">
        <v>180</v>
      </c>
      <c r="AV122" s="491">
        <v>203</v>
      </c>
      <c r="AW122" s="490">
        <v>203</v>
      </c>
      <c r="AX122" s="491">
        <v>208</v>
      </c>
      <c r="AY122" s="491">
        <v>1238</v>
      </c>
      <c r="AZ122" s="491">
        <v>1110</v>
      </c>
      <c r="BA122" s="491">
        <v>1113</v>
      </c>
      <c r="BB122" s="491">
        <v>1116</v>
      </c>
      <c r="BC122" s="491">
        <v>1333</v>
      </c>
      <c r="BD122" s="491">
        <v>1244</v>
      </c>
      <c r="BE122" s="491">
        <v>1256</v>
      </c>
      <c r="BF122" s="491">
        <v>1224</v>
      </c>
      <c r="BG122" s="491">
        <v>1148</v>
      </c>
      <c r="BH122" s="491">
        <f>BH127-BH123</f>
        <v>608</v>
      </c>
      <c r="BI122" s="490">
        <v>600</v>
      </c>
      <c r="BJ122" s="491">
        <v>215</v>
      </c>
      <c r="BK122" s="491">
        <v>322</v>
      </c>
      <c r="BL122" s="491">
        <v>472</v>
      </c>
      <c r="BM122" s="491">
        <v>390</v>
      </c>
      <c r="BN122" s="491">
        <v>316</v>
      </c>
      <c r="BO122" s="491">
        <v>311</v>
      </c>
      <c r="BP122" s="491">
        <v>313</v>
      </c>
      <c r="BQ122" s="491">
        <v>278</v>
      </c>
      <c r="BR122" s="491">
        <v>298</v>
      </c>
      <c r="BS122" s="491"/>
      <c r="BT122" s="491"/>
      <c r="BU122" s="439">
        <f t="shared" ref="BU122:CJ126" si="123">O122-C122</f>
        <v>1</v>
      </c>
      <c r="BV122" s="435">
        <f t="shared" si="123"/>
        <v>-5</v>
      </c>
      <c r="BW122" s="435">
        <f t="shared" si="123"/>
        <v>-5</v>
      </c>
      <c r="BX122" s="435">
        <f t="shared" si="123"/>
        <v>-14</v>
      </c>
      <c r="BY122" s="435">
        <f t="shared" si="123"/>
        <v>-3</v>
      </c>
      <c r="BZ122" s="435">
        <f t="shared" si="123"/>
        <v>-19</v>
      </c>
      <c r="CA122" s="435">
        <f t="shared" si="123"/>
        <v>-19</v>
      </c>
      <c r="CB122" s="435">
        <f t="shared" si="123"/>
        <v>-24</v>
      </c>
      <c r="CC122" s="435">
        <f t="shared" si="123"/>
        <v>-40</v>
      </c>
      <c r="CD122" s="440">
        <f t="shared" si="123"/>
        <v>-38</v>
      </c>
      <c r="CE122" s="435">
        <f t="shared" si="123"/>
        <v>-22</v>
      </c>
      <c r="CF122" s="435">
        <f t="shared" si="123"/>
        <v>-16</v>
      </c>
      <c r="CG122" s="435">
        <f t="shared" si="123"/>
        <v>-14</v>
      </c>
      <c r="CH122" s="435">
        <f t="shared" si="123"/>
        <v>-9</v>
      </c>
      <c r="CI122" s="435">
        <f t="shared" si="123"/>
        <v>-13</v>
      </c>
      <c r="CJ122" s="435">
        <f t="shared" si="123"/>
        <v>5</v>
      </c>
      <c r="CK122" s="435">
        <f t="shared" ref="CK122:CZ126" si="124">AE122-S122</f>
        <v>5</v>
      </c>
      <c r="CL122" s="441">
        <f t="shared" si="124"/>
        <v>12</v>
      </c>
      <c r="CM122" s="442">
        <f t="shared" si="124"/>
        <v>14</v>
      </c>
      <c r="CN122" s="441">
        <f t="shared" si="124"/>
        <v>61</v>
      </c>
      <c r="CO122" s="441">
        <f t="shared" si="124"/>
        <v>100</v>
      </c>
      <c r="CP122" s="441">
        <f t="shared" si="124"/>
        <v>89</v>
      </c>
      <c r="CQ122" s="443">
        <f t="shared" si="124"/>
        <v>75</v>
      </c>
      <c r="CR122" s="441">
        <f t="shared" si="124"/>
        <v>61</v>
      </c>
      <c r="CS122" s="441">
        <f t="shared" si="124"/>
        <v>59</v>
      </c>
      <c r="CT122" s="441">
        <f t="shared" si="124"/>
        <v>13</v>
      </c>
      <c r="CU122" s="441">
        <f t="shared" si="124"/>
        <v>18</v>
      </c>
      <c r="CV122" s="441">
        <f t="shared" si="124"/>
        <v>38</v>
      </c>
      <c r="CW122" s="441">
        <f t="shared" si="124"/>
        <v>37</v>
      </c>
      <c r="CX122" s="441">
        <f t="shared" si="124"/>
        <v>43</v>
      </c>
      <c r="CY122" s="441">
        <f t="shared" si="124"/>
        <v>67</v>
      </c>
      <c r="CZ122" s="441">
        <f t="shared" si="124"/>
        <v>109</v>
      </c>
      <c r="DA122" s="441">
        <f t="shared" ref="CY122:DB126" si="125">AU122-AI122</f>
        <v>53</v>
      </c>
      <c r="DB122" s="440">
        <f t="shared" si="125"/>
        <v>89</v>
      </c>
    </row>
    <row r="123" spans="1:106" x14ac:dyDescent="0.25">
      <c r="A123" s="296"/>
      <c r="B123" s="968" t="str">
        <f>$B$11</f>
        <v>Low Income Residential [2]</v>
      </c>
      <c r="C123" s="1075">
        <v>997</v>
      </c>
      <c r="D123" s="486">
        <v>1085</v>
      </c>
      <c r="E123" s="486">
        <v>1511</v>
      </c>
      <c r="F123" s="436">
        <v>1541</v>
      </c>
      <c r="G123" s="486">
        <v>1363</v>
      </c>
      <c r="H123" s="436">
        <v>1465</v>
      </c>
      <c r="I123" s="486">
        <v>1467</v>
      </c>
      <c r="J123" s="436">
        <v>1345</v>
      </c>
      <c r="K123" s="486">
        <v>1184</v>
      </c>
      <c r="L123" s="491">
        <v>1035</v>
      </c>
      <c r="M123" s="488">
        <v>887</v>
      </c>
      <c r="N123" s="491">
        <v>814</v>
      </c>
      <c r="O123" s="436">
        <v>723</v>
      </c>
      <c r="P123" s="436">
        <v>654</v>
      </c>
      <c r="Q123" s="436">
        <v>625</v>
      </c>
      <c r="R123" s="436">
        <v>613</v>
      </c>
      <c r="S123" s="486">
        <v>642</v>
      </c>
      <c r="T123" s="486">
        <v>667</v>
      </c>
      <c r="U123" s="486">
        <v>680</v>
      </c>
      <c r="V123" s="486">
        <v>694</v>
      </c>
      <c r="W123" s="486">
        <v>114</v>
      </c>
      <c r="X123" s="487">
        <v>111</v>
      </c>
      <c r="Y123" s="488">
        <v>119</v>
      </c>
      <c r="Z123" s="436">
        <v>157</v>
      </c>
      <c r="AA123" s="486">
        <v>281</v>
      </c>
      <c r="AB123" s="486">
        <v>396</v>
      </c>
      <c r="AC123" s="486">
        <v>517</v>
      </c>
      <c r="AD123" s="486">
        <v>736</v>
      </c>
      <c r="AE123" s="486">
        <v>914</v>
      </c>
      <c r="AF123" s="486">
        <v>1000</v>
      </c>
      <c r="AG123" s="486">
        <v>1260</v>
      </c>
      <c r="AH123" s="486">
        <v>1905</v>
      </c>
      <c r="AI123" s="486">
        <v>2035</v>
      </c>
      <c r="AJ123" s="489">
        <v>1615</v>
      </c>
      <c r="AK123" s="490">
        <v>1326</v>
      </c>
      <c r="AL123" s="489">
        <v>1302</v>
      </c>
      <c r="AM123" s="489">
        <v>1305</v>
      </c>
      <c r="AN123" s="489">
        <v>1333</v>
      </c>
      <c r="AO123" s="489">
        <v>1541</v>
      </c>
      <c r="AP123" s="489">
        <v>1727</v>
      </c>
      <c r="AQ123" s="491">
        <v>1876</v>
      </c>
      <c r="AR123" s="491">
        <v>2236</v>
      </c>
      <c r="AS123" s="491">
        <v>2918</v>
      </c>
      <c r="AT123" s="491">
        <v>5370</v>
      </c>
      <c r="AU123" s="491">
        <v>4378</v>
      </c>
      <c r="AV123" s="491">
        <v>3851</v>
      </c>
      <c r="AW123" s="490">
        <f>3551+87</f>
        <v>3638</v>
      </c>
      <c r="AX123" s="491">
        <v>3646</v>
      </c>
      <c r="AY123" s="491">
        <v>2808</v>
      </c>
      <c r="AZ123" s="491">
        <v>2784</v>
      </c>
      <c r="BA123" s="491">
        <v>3048</v>
      </c>
      <c r="BB123" s="491">
        <v>3544</v>
      </c>
      <c r="BC123" s="491">
        <v>9690</v>
      </c>
      <c r="BD123" s="491">
        <v>5335</v>
      </c>
      <c r="BE123" s="491">
        <v>4703</v>
      </c>
      <c r="BF123" s="491">
        <v>4901</v>
      </c>
      <c r="BG123" s="491">
        <v>4130</v>
      </c>
      <c r="BH123" s="491">
        <f>4805+151</f>
        <v>4956</v>
      </c>
      <c r="BI123" s="490">
        <v>3766</v>
      </c>
      <c r="BJ123" s="491">
        <v>3165</v>
      </c>
      <c r="BK123" s="491">
        <v>8665</v>
      </c>
      <c r="BL123" s="491">
        <v>5640</v>
      </c>
      <c r="BM123" s="491">
        <v>4029</v>
      </c>
      <c r="BN123" s="491">
        <v>3242</v>
      </c>
      <c r="BO123" s="491">
        <v>3047</v>
      </c>
      <c r="BP123" s="491">
        <v>3353</v>
      </c>
      <c r="BQ123" s="491">
        <v>3610</v>
      </c>
      <c r="BR123" s="491">
        <v>3346</v>
      </c>
      <c r="BS123" s="491"/>
      <c r="BT123" s="491"/>
      <c r="BU123" s="439">
        <f t="shared" si="123"/>
        <v>-274</v>
      </c>
      <c r="BV123" s="435">
        <f t="shared" si="123"/>
        <v>-431</v>
      </c>
      <c r="BW123" s="435">
        <f t="shared" si="123"/>
        <v>-886</v>
      </c>
      <c r="BX123" s="435">
        <f t="shared" si="123"/>
        <v>-928</v>
      </c>
      <c r="BY123" s="435">
        <f t="shared" si="123"/>
        <v>-721</v>
      </c>
      <c r="BZ123" s="435">
        <f t="shared" si="123"/>
        <v>-798</v>
      </c>
      <c r="CA123" s="435">
        <f t="shared" si="123"/>
        <v>-787</v>
      </c>
      <c r="CB123" s="435">
        <f t="shared" si="123"/>
        <v>-651</v>
      </c>
      <c r="CC123" s="435">
        <f t="shared" si="123"/>
        <v>-1070</v>
      </c>
      <c r="CD123" s="440">
        <f t="shared" si="123"/>
        <v>-924</v>
      </c>
      <c r="CE123" s="435">
        <f t="shared" si="123"/>
        <v>-768</v>
      </c>
      <c r="CF123" s="435">
        <f t="shared" si="123"/>
        <v>-657</v>
      </c>
      <c r="CG123" s="435">
        <f t="shared" si="123"/>
        <v>-442</v>
      </c>
      <c r="CH123" s="435">
        <f t="shared" si="123"/>
        <v>-258</v>
      </c>
      <c r="CI123" s="435">
        <f t="shared" si="123"/>
        <v>-108</v>
      </c>
      <c r="CJ123" s="435">
        <f t="shared" si="123"/>
        <v>123</v>
      </c>
      <c r="CK123" s="435">
        <f t="shared" si="124"/>
        <v>272</v>
      </c>
      <c r="CL123" s="441">
        <f t="shared" si="124"/>
        <v>333</v>
      </c>
      <c r="CM123" s="442">
        <f t="shared" si="124"/>
        <v>580</v>
      </c>
      <c r="CN123" s="441">
        <f t="shared" si="124"/>
        <v>1211</v>
      </c>
      <c r="CO123" s="441">
        <f t="shared" si="124"/>
        <v>1921</v>
      </c>
      <c r="CP123" s="441">
        <f t="shared" si="124"/>
        <v>1504</v>
      </c>
      <c r="CQ123" s="443">
        <f t="shared" si="124"/>
        <v>1207</v>
      </c>
      <c r="CR123" s="441">
        <f t="shared" si="124"/>
        <v>1145</v>
      </c>
      <c r="CS123" s="441">
        <f t="shared" si="124"/>
        <v>1024</v>
      </c>
      <c r="CT123" s="441">
        <f t="shared" si="124"/>
        <v>937</v>
      </c>
      <c r="CU123" s="441">
        <f t="shared" si="124"/>
        <v>1024</v>
      </c>
      <c r="CV123" s="441">
        <f t="shared" si="124"/>
        <v>991</v>
      </c>
      <c r="CW123" s="441">
        <f t="shared" si="124"/>
        <v>962</v>
      </c>
      <c r="CX123" s="441">
        <f t="shared" si="124"/>
        <v>1236</v>
      </c>
      <c r="CY123" s="441">
        <f t="shared" si="125"/>
        <v>1658</v>
      </c>
      <c r="CZ123" s="441">
        <f t="shared" si="125"/>
        <v>3465</v>
      </c>
      <c r="DA123" s="441">
        <f t="shared" si="125"/>
        <v>2343</v>
      </c>
      <c r="DB123" s="440">
        <f t="shared" si="125"/>
        <v>2236</v>
      </c>
    </row>
    <row r="124" spans="1:106" x14ac:dyDescent="0.25">
      <c r="A124" s="296"/>
      <c r="B124" s="968" t="str">
        <f>$B$12</f>
        <v>Small C&amp;I [3]</v>
      </c>
      <c r="C124" s="1075">
        <v>0</v>
      </c>
      <c r="D124" s="486">
        <v>0</v>
      </c>
      <c r="E124" s="486">
        <v>0</v>
      </c>
      <c r="F124" s="486">
        <v>0</v>
      </c>
      <c r="G124" s="486">
        <v>0</v>
      </c>
      <c r="H124" s="486">
        <v>0</v>
      </c>
      <c r="I124" s="486">
        <v>1</v>
      </c>
      <c r="J124" s="486">
        <v>0</v>
      </c>
      <c r="K124" s="486">
        <v>0</v>
      </c>
      <c r="L124" s="489">
        <v>0</v>
      </c>
      <c r="M124" s="488">
        <v>0</v>
      </c>
      <c r="N124" s="491">
        <v>0</v>
      </c>
      <c r="O124" s="436">
        <v>0</v>
      </c>
      <c r="P124" s="436">
        <v>0</v>
      </c>
      <c r="Q124" s="436">
        <v>0</v>
      </c>
      <c r="R124" s="436">
        <v>0</v>
      </c>
      <c r="S124" s="486">
        <v>0</v>
      </c>
      <c r="T124" s="486">
        <v>0</v>
      </c>
      <c r="U124" s="486">
        <v>0</v>
      </c>
      <c r="V124" s="486">
        <v>0</v>
      </c>
      <c r="W124" s="486">
        <v>0</v>
      </c>
      <c r="X124" s="487">
        <v>0</v>
      </c>
      <c r="Y124" s="488">
        <v>0</v>
      </c>
      <c r="Z124" s="436">
        <v>1</v>
      </c>
      <c r="AA124" s="486">
        <v>0</v>
      </c>
      <c r="AB124" s="486">
        <v>0</v>
      </c>
      <c r="AC124" s="486">
        <v>0</v>
      </c>
      <c r="AD124" s="486">
        <v>0</v>
      </c>
      <c r="AE124" s="486">
        <v>0</v>
      </c>
      <c r="AF124" s="486">
        <v>0</v>
      </c>
      <c r="AG124" s="486">
        <v>0</v>
      </c>
      <c r="AH124" s="486"/>
      <c r="AI124" s="486"/>
      <c r="AJ124" s="489"/>
      <c r="AK124" s="490"/>
      <c r="AL124" s="489"/>
      <c r="AM124" s="547"/>
      <c r="AN124" s="547"/>
      <c r="AO124" s="547"/>
      <c r="AP124" s="547"/>
      <c r="AQ124" s="547"/>
      <c r="AR124" s="547"/>
      <c r="AS124" s="547"/>
      <c r="AT124" s="547"/>
      <c r="AU124" s="547"/>
      <c r="AV124" s="547"/>
      <c r="AW124" s="546"/>
      <c r="AX124" s="547"/>
      <c r="AY124" s="547"/>
      <c r="AZ124" s="547"/>
      <c r="BA124" s="547"/>
      <c r="BB124" s="547"/>
      <c r="BC124" s="547"/>
      <c r="BD124" s="547"/>
      <c r="BE124" s="547"/>
      <c r="BF124" s="547"/>
      <c r="BG124" s="547"/>
      <c r="BH124" s="547"/>
      <c r="BI124" s="546"/>
      <c r="BJ124" s="547"/>
      <c r="BK124" s="547"/>
      <c r="BL124" s="547"/>
      <c r="BM124" s="547"/>
      <c r="BN124" s="547"/>
      <c r="BO124" s="547"/>
      <c r="BP124" s="547"/>
      <c r="BQ124" s="547"/>
      <c r="BR124" s="308"/>
      <c r="BS124" s="308"/>
      <c r="BT124" s="308"/>
      <c r="BU124" s="439">
        <f t="shared" si="123"/>
        <v>0</v>
      </c>
      <c r="BV124" s="435">
        <f t="shared" si="123"/>
        <v>0</v>
      </c>
      <c r="BW124" s="435">
        <f t="shared" si="123"/>
        <v>0</v>
      </c>
      <c r="BX124" s="435">
        <f t="shared" si="123"/>
        <v>0</v>
      </c>
      <c r="BY124" s="435">
        <f t="shared" si="123"/>
        <v>0</v>
      </c>
      <c r="BZ124" s="435">
        <f t="shared" si="123"/>
        <v>0</v>
      </c>
      <c r="CA124" s="435">
        <f t="shared" si="123"/>
        <v>-1</v>
      </c>
      <c r="CB124" s="435">
        <f t="shared" si="123"/>
        <v>0</v>
      </c>
      <c r="CC124" s="435">
        <f t="shared" si="123"/>
        <v>0</v>
      </c>
      <c r="CD124" s="440">
        <f t="shared" si="123"/>
        <v>0</v>
      </c>
      <c r="CE124" s="435">
        <f t="shared" si="123"/>
        <v>0</v>
      </c>
      <c r="CF124" s="435">
        <f t="shared" si="123"/>
        <v>1</v>
      </c>
      <c r="CG124" s="435">
        <f t="shared" si="123"/>
        <v>0</v>
      </c>
      <c r="CH124" s="435">
        <f t="shared" si="123"/>
        <v>0</v>
      </c>
      <c r="CI124" s="435">
        <f t="shared" si="123"/>
        <v>0</v>
      </c>
      <c r="CJ124" s="435">
        <f t="shared" si="123"/>
        <v>0</v>
      </c>
      <c r="CK124" s="435">
        <f t="shared" si="124"/>
        <v>0</v>
      </c>
      <c r="CL124" s="441">
        <f t="shared" si="124"/>
        <v>0</v>
      </c>
      <c r="CM124" s="442">
        <f t="shared" si="124"/>
        <v>0</v>
      </c>
      <c r="CN124" s="441">
        <f t="shared" si="124"/>
        <v>0</v>
      </c>
      <c r="CO124" s="441">
        <f t="shared" si="124"/>
        <v>0</v>
      </c>
      <c r="CP124" s="441">
        <f t="shared" si="124"/>
        <v>0</v>
      </c>
      <c r="CQ124" s="443">
        <f t="shared" si="124"/>
        <v>0</v>
      </c>
      <c r="CR124" s="441">
        <f t="shared" si="124"/>
        <v>-1</v>
      </c>
      <c r="CS124" s="441">
        <f t="shared" si="124"/>
        <v>0</v>
      </c>
      <c r="CT124" s="441">
        <f t="shared" si="124"/>
        <v>0</v>
      </c>
      <c r="CU124" s="441">
        <f t="shared" si="124"/>
        <v>0</v>
      </c>
      <c r="CV124" s="441">
        <f t="shared" si="124"/>
        <v>0</v>
      </c>
      <c r="CW124" s="441">
        <f t="shared" si="124"/>
        <v>0</v>
      </c>
      <c r="CX124" s="441">
        <f t="shared" si="124"/>
        <v>0</v>
      </c>
      <c r="CY124" s="441">
        <f t="shared" si="125"/>
        <v>0</v>
      </c>
      <c r="CZ124" s="441">
        <f t="shared" si="125"/>
        <v>0</v>
      </c>
      <c r="DA124" s="441">
        <f t="shared" si="125"/>
        <v>0</v>
      </c>
      <c r="DB124" s="440">
        <f t="shared" si="125"/>
        <v>0</v>
      </c>
    </row>
    <row r="125" spans="1:106" x14ac:dyDescent="0.25">
      <c r="A125" s="296"/>
      <c r="B125" s="968" t="str">
        <f>$B$13</f>
        <v>Medium C&amp;I [4]</v>
      </c>
      <c r="C125" s="1075">
        <v>0</v>
      </c>
      <c r="D125" s="486">
        <v>0</v>
      </c>
      <c r="E125" s="486">
        <v>0</v>
      </c>
      <c r="F125" s="486">
        <v>0</v>
      </c>
      <c r="G125" s="486">
        <v>0</v>
      </c>
      <c r="H125" s="486">
        <v>0</v>
      </c>
      <c r="I125" s="486">
        <v>0</v>
      </c>
      <c r="J125" s="486">
        <v>0</v>
      </c>
      <c r="K125" s="486">
        <v>0</v>
      </c>
      <c r="L125" s="489">
        <v>0</v>
      </c>
      <c r="M125" s="488">
        <v>0</v>
      </c>
      <c r="N125" s="491">
        <v>0</v>
      </c>
      <c r="O125" s="436">
        <v>0</v>
      </c>
      <c r="P125" s="436">
        <v>0</v>
      </c>
      <c r="Q125" s="436">
        <v>0</v>
      </c>
      <c r="R125" s="436">
        <v>0</v>
      </c>
      <c r="S125" s="486">
        <v>0</v>
      </c>
      <c r="T125" s="486">
        <v>0</v>
      </c>
      <c r="U125" s="486">
        <v>0</v>
      </c>
      <c r="V125" s="486">
        <v>0</v>
      </c>
      <c r="W125" s="486">
        <v>0</v>
      </c>
      <c r="X125" s="487">
        <v>0</v>
      </c>
      <c r="Y125" s="488">
        <v>0</v>
      </c>
      <c r="Z125" s="436">
        <v>0</v>
      </c>
      <c r="AA125" s="486">
        <v>0</v>
      </c>
      <c r="AB125" s="486">
        <v>0</v>
      </c>
      <c r="AC125" s="486">
        <v>0</v>
      </c>
      <c r="AD125" s="486">
        <v>0</v>
      </c>
      <c r="AE125" s="486">
        <v>0</v>
      </c>
      <c r="AF125" s="486">
        <v>0</v>
      </c>
      <c r="AG125" s="486">
        <v>0</v>
      </c>
      <c r="AH125" s="486"/>
      <c r="AI125" s="486"/>
      <c r="AJ125" s="489"/>
      <c r="AK125" s="490"/>
      <c r="AL125" s="489"/>
      <c r="AM125" s="491"/>
      <c r="AN125" s="491"/>
      <c r="AO125" s="491"/>
      <c r="AP125" s="491"/>
      <c r="AQ125" s="491"/>
      <c r="AR125" s="491"/>
      <c r="AS125" s="491"/>
      <c r="AT125" s="491"/>
      <c r="AU125" s="491"/>
      <c r="AV125" s="491"/>
      <c r="AW125" s="490"/>
      <c r="AX125" s="491"/>
      <c r="AY125" s="491"/>
      <c r="AZ125" s="491"/>
      <c r="BA125" s="491"/>
      <c r="BB125" s="491"/>
      <c r="BC125" s="491"/>
      <c r="BD125" s="491"/>
      <c r="BE125" s="491"/>
      <c r="BF125" s="491"/>
      <c r="BG125" s="491"/>
      <c r="BH125" s="491"/>
      <c r="BI125" s="490"/>
      <c r="BJ125" s="491"/>
      <c r="BK125" s="491"/>
      <c r="BL125" s="491"/>
      <c r="BM125" s="491"/>
      <c r="BN125" s="491"/>
      <c r="BO125" s="491"/>
      <c r="BP125" s="491"/>
      <c r="BQ125" s="491"/>
      <c r="BR125" s="491"/>
      <c r="BS125" s="491"/>
      <c r="BT125" s="491"/>
      <c r="BU125" s="439">
        <f t="shared" si="123"/>
        <v>0</v>
      </c>
      <c r="BV125" s="435">
        <f t="shared" si="123"/>
        <v>0</v>
      </c>
      <c r="BW125" s="435">
        <f t="shared" si="123"/>
        <v>0</v>
      </c>
      <c r="BX125" s="435">
        <f t="shared" si="123"/>
        <v>0</v>
      </c>
      <c r="BY125" s="435">
        <f t="shared" si="123"/>
        <v>0</v>
      </c>
      <c r="BZ125" s="435">
        <f t="shared" si="123"/>
        <v>0</v>
      </c>
      <c r="CA125" s="435">
        <f t="shared" si="123"/>
        <v>0</v>
      </c>
      <c r="CB125" s="435">
        <f t="shared" si="123"/>
        <v>0</v>
      </c>
      <c r="CC125" s="435">
        <f t="shared" si="123"/>
        <v>0</v>
      </c>
      <c r="CD125" s="440">
        <f t="shared" si="123"/>
        <v>0</v>
      </c>
      <c r="CE125" s="435">
        <f t="shared" si="123"/>
        <v>0</v>
      </c>
      <c r="CF125" s="435">
        <f t="shared" si="123"/>
        <v>0</v>
      </c>
      <c r="CG125" s="435">
        <f t="shared" si="123"/>
        <v>0</v>
      </c>
      <c r="CH125" s="435">
        <f t="shared" si="123"/>
        <v>0</v>
      </c>
      <c r="CI125" s="435">
        <f t="shared" si="123"/>
        <v>0</v>
      </c>
      <c r="CJ125" s="435">
        <f t="shared" si="123"/>
        <v>0</v>
      </c>
      <c r="CK125" s="435">
        <f t="shared" si="124"/>
        <v>0</v>
      </c>
      <c r="CL125" s="441">
        <f t="shared" si="124"/>
        <v>0</v>
      </c>
      <c r="CM125" s="442">
        <f t="shared" si="124"/>
        <v>0</v>
      </c>
      <c r="CN125" s="441">
        <f t="shared" si="124"/>
        <v>0</v>
      </c>
      <c r="CO125" s="441">
        <f t="shared" si="124"/>
        <v>0</v>
      </c>
      <c r="CP125" s="441">
        <f t="shared" si="124"/>
        <v>0</v>
      </c>
      <c r="CQ125" s="443">
        <f t="shared" si="124"/>
        <v>0</v>
      </c>
      <c r="CR125" s="441">
        <f t="shared" si="124"/>
        <v>0</v>
      </c>
      <c r="CS125" s="441">
        <f t="shared" si="124"/>
        <v>0</v>
      </c>
      <c r="CT125" s="441">
        <f t="shared" si="124"/>
        <v>0</v>
      </c>
      <c r="CU125" s="441">
        <f t="shared" si="124"/>
        <v>0</v>
      </c>
      <c r="CV125" s="441">
        <f t="shared" si="124"/>
        <v>0</v>
      </c>
      <c r="CW125" s="441">
        <f t="shared" si="124"/>
        <v>0</v>
      </c>
      <c r="CX125" s="441">
        <f t="shared" si="124"/>
        <v>0</v>
      </c>
      <c r="CY125" s="441">
        <f t="shared" si="125"/>
        <v>0</v>
      </c>
      <c r="CZ125" s="441">
        <f t="shared" si="125"/>
        <v>0</v>
      </c>
      <c r="DA125" s="441">
        <f t="shared" si="125"/>
        <v>0</v>
      </c>
      <c r="DB125" s="440">
        <f t="shared" si="125"/>
        <v>0</v>
      </c>
    </row>
    <row r="126" spans="1:106" ht="17.25" x14ac:dyDescent="0.4">
      <c r="A126" s="296"/>
      <c r="B126" s="968" t="str">
        <f>$B$14</f>
        <v>Large C&amp;I [5]</v>
      </c>
      <c r="C126" s="1076">
        <v>0</v>
      </c>
      <c r="D126" s="496">
        <v>0</v>
      </c>
      <c r="E126" s="496">
        <v>0</v>
      </c>
      <c r="F126" s="496">
        <v>0</v>
      </c>
      <c r="G126" s="496">
        <v>0</v>
      </c>
      <c r="H126" s="496">
        <v>0</v>
      </c>
      <c r="I126" s="496">
        <v>0</v>
      </c>
      <c r="J126" s="496">
        <v>0</v>
      </c>
      <c r="K126" s="496">
        <v>0</v>
      </c>
      <c r="L126" s="499">
        <v>0</v>
      </c>
      <c r="M126" s="498">
        <v>0</v>
      </c>
      <c r="N126" s="501">
        <v>0</v>
      </c>
      <c r="O126" s="495">
        <v>0</v>
      </c>
      <c r="P126" s="495">
        <v>0</v>
      </c>
      <c r="Q126" s="495">
        <v>0</v>
      </c>
      <c r="R126" s="495">
        <v>0</v>
      </c>
      <c r="S126" s="496">
        <v>0</v>
      </c>
      <c r="T126" s="496">
        <v>0</v>
      </c>
      <c r="U126" s="496">
        <v>0</v>
      </c>
      <c r="V126" s="496">
        <v>0</v>
      </c>
      <c r="W126" s="496">
        <v>0</v>
      </c>
      <c r="X126" s="497">
        <v>0</v>
      </c>
      <c r="Y126" s="498">
        <v>0</v>
      </c>
      <c r="Z126" s="495">
        <v>0</v>
      </c>
      <c r="AA126" s="496">
        <v>0</v>
      </c>
      <c r="AB126" s="496">
        <v>0</v>
      </c>
      <c r="AC126" s="496">
        <v>0</v>
      </c>
      <c r="AD126" s="496">
        <v>0</v>
      </c>
      <c r="AE126" s="496">
        <v>0</v>
      </c>
      <c r="AF126" s="496">
        <v>0</v>
      </c>
      <c r="AG126" s="496">
        <v>0</v>
      </c>
      <c r="AH126" s="496"/>
      <c r="AI126" s="496"/>
      <c r="AJ126" s="499"/>
      <c r="AK126" s="500"/>
      <c r="AL126" s="499"/>
      <c r="AM126" s="501"/>
      <c r="AN126" s="501"/>
      <c r="AO126" s="501"/>
      <c r="AP126" s="501"/>
      <c r="AQ126" s="501"/>
      <c r="AR126" s="501"/>
      <c r="AS126" s="501"/>
      <c r="AT126" s="501"/>
      <c r="AU126" s="501"/>
      <c r="AV126" s="501"/>
      <c r="AW126" s="500"/>
      <c r="AX126" s="501"/>
      <c r="AY126" s="501"/>
      <c r="AZ126" s="501"/>
      <c r="BA126" s="501"/>
      <c r="BB126" s="501"/>
      <c r="BC126" s="501"/>
      <c r="BD126" s="501"/>
      <c r="BE126" s="501"/>
      <c r="BF126" s="501"/>
      <c r="BG126" s="501"/>
      <c r="BH126" s="501"/>
      <c r="BI126" s="500"/>
      <c r="BJ126" s="501"/>
      <c r="BK126" s="501"/>
      <c r="BL126" s="501"/>
      <c r="BM126" s="501"/>
      <c r="BN126" s="501"/>
      <c r="BO126" s="501"/>
      <c r="BP126" s="501"/>
      <c r="BQ126" s="501"/>
      <c r="BR126" s="501"/>
      <c r="BS126" s="501"/>
      <c r="BT126" s="501"/>
      <c r="BU126" s="493">
        <f t="shared" si="123"/>
        <v>0</v>
      </c>
      <c r="BV126" s="502">
        <f t="shared" si="123"/>
        <v>0</v>
      </c>
      <c r="BW126" s="502">
        <f t="shared" si="123"/>
        <v>0</v>
      </c>
      <c r="BX126" s="502">
        <f t="shared" si="123"/>
        <v>0</v>
      </c>
      <c r="BY126" s="502">
        <f t="shared" si="123"/>
        <v>0</v>
      </c>
      <c r="BZ126" s="502">
        <f t="shared" si="123"/>
        <v>0</v>
      </c>
      <c r="CA126" s="502">
        <f t="shared" si="123"/>
        <v>0</v>
      </c>
      <c r="CB126" s="502">
        <f t="shared" si="123"/>
        <v>0</v>
      </c>
      <c r="CC126" s="502">
        <f t="shared" si="123"/>
        <v>0</v>
      </c>
      <c r="CD126" s="503">
        <f t="shared" si="123"/>
        <v>0</v>
      </c>
      <c r="CE126" s="502">
        <f t="shared" si="123"/>
        <v>0</v>
      </c>
      <c r="CF126" s="502">
        <f t="shared" si="123"/>
        <v>0</v>
      </c>
      <c r="CG126" s="502">
        <f t="shared" si="123"/>
        <v>0</v>
      </c>
      <c r="CH126" s="502">
        <f t="shared" si="123"/>
        <v>0</v>
      </c>
      <c r="CI126" s="502">
        <f t="shared" si="123"/>
        <v>0</v>
      </c>
      <c r="CJ126" s="502">
        <f t="shared" si="123"/>
        <v>0</v>
      </c>
      <c r="CK126" s="502">
        <f t="shared" si="124"/>
        <v>0</v>
      </c>
      <c r="CL126" s="494">
        <f t="shared" si="124"/>
        <v>0</v>
      </c>
      <c r="CM126" s="492">
        <f t="shared" si="124"/>
        <v>0</v>
      </c>
      <c r="CN126" s="494">
        <f t="shared" si="124"/>
        <v>0</v>
      </c>
      <c r="CO126" s="494">
        <f t="shared" si="124"/>
        <v>0</v>
      </c>
      <c r="CP126" s="494">
        <f t="shared" si="124"/>
        <v>0</v>
      </c>
      <c r="CQ126" s="504">
        <f t="shared" si="124"/>
        <v>0</v>
      </c>
      <c r="CR126" s="494">
        <f t="shared" si="124"/>
        <v>0</v>
      </c>
      <c r="CS126" s="494">
        <f t="shared" si="124"/>
        <v>0</v>
      </c>
      <c r="CT126" s="494">
        <f t="shared" si="124"/>
        <v>0</v>
      </c>
      <c r="CU126" s="494">
        <f t="shared" si="124"/>
        <v>0</v>
      </c>
      <c r="CV126" s="494">
        <f t="shared" si="124"/>
        <v>0</v>
      </c>
      <c r="CW126" s="494">
        <f t="shared" si="124"/>
        <v>0</v>
      </c>
      <c r="CX126" s="494">
        <f t="shared" si="124"/>
        <v>0</v>
      </c>
      <c r="CY126" s="494">
        <f t="shared" si="125"/>
        <v>0</v>
      </c>
      <c r="CZ126" s="494">
        <f t="shared" si="125"/>
        <v>0</v>
      </c>
      <c r="DA126" s="494">
        <f t="shared" si="125"/>
        <v>0</v>
      </c>
      <c r="DB126" s="503">
        <f t="shared" si="125"/>
        <v>0</v>
      </c>
    </row>
    <row r="127" spans="1:106" x14ac:dyDescent="0.25">
      <c r="A127" s="296"/>
      <c r="B127" s="968" t="str">
        <f>$B$15</f>
        <v>Total</v>
      </c>
      <c r="C127" s="514">
        <f>SUM(C122:C126)</f>
        <v>1040</v>
      </c>
      <c r="D127" s="433">
        <f>SUM(D122:D126)</f>
        <v>1130</v>
      </c>
      <c r="E127" s="433">
        <f t="shared" ref="E127:CC127" si="126">SUM(E122:E126)</f>
        <v>1565</v>
      </c>
      <c r="F127" s="432">
        <f t="shared" si="126"/>
        <v>1593</v>
      </c>
      <c r="G127" s="433">
        <f t="shared" si="126"/>
        <v>1410</v>
      </c>
      <c r="H127" s="433">
        <f t="shared" si="126"/>
        <v>1525</v>
      </c>
      <c r="I127" s="433">
        <f t="shared" si="126"/>
        <v>1528</v>
      </c>
      <c r="J127" s="433">
        <f t="shared" si="126"/>
        <v>1411</v>
      </c>
      <c r="K127" s="433">
        <f t="shared" si="126"/>
        <v>1251</v>
      </c>
      <c r="L127" s="437">
        <f t="shared" si="126"/>
        <v>1098</v>
      </c>
      <c r="M127" s="1060">
        <f t="shared" si="126"/>
        <v>937</v>
      </c>
      <c r="N127" s="437">
        <f t="shared" si="126"/>
        <v>860</v>
      </c>
      <c r="O127" s="436">
        <f t="shared" si="126"/>
        <v>767</v>
      </c>
      <c r="P127" s="436">
        <f t="shared" si="126"/>
        <v>694</v>
      </c>
      <c r="Q127" s="436">
        <f t="shared" si="126"/>
        <v>674</v>
      </c>
      <c r="R127" s="436">
        <f t="shared" si="126"/>
        <v>651</v>
      </c>
      <c r="S127" s="436">
        <f t="shared" si="126"/>
        <v>686</v>
      </c>
      <c r="T127" s="436">
        <f t="shared" si="126"/>
        <v>708</v>
      </c>
      <c r="U127" s="436">
        <f t="shared" si="126"/>
        <v>721</v>
      </c>
      <c r="V127" s="436">
        <f t="shared" si="126"/>
        <v>736</v>
      </c>
      <c r="W127" s="436">
        <f t="shared" si="126"/>
        <v>141</v>
      </c>
      <c r="X127" s="505">
        <f t="shared" si="126"/>
        <v>136</v>
      </c>
      <c r="Y127" s="488">
        <f t="shared" si="126"/>
        <v>147</v>
      </c>
      <c r="Z127" s="436">
        <f t="shared" si="126"/>
        <v>188</v>
      </c>
      <c r="AA127" s="436">
        <f t="shared" si="126"/>
        <v>311</v>
      </c>
      <c r="AB127" s="436">
        <f t="shared" si="126"/>
        <v>427</v>
      </c>
      <c r="AC127" s="436">
        <f t="shared" si="126"/>
        <v>553</v>
      </c>
      <c r="AD127" s="436">
        <f t="shared" si="126"/>
        <v>779</v>
      </c>
      <c r="AE127" s="436">
        <f t="shared" si="126"/>
        <v>963</v>
      </c>
      <c r="AF127" s="436">
        <f t="shared" si="126"/>
        <v>1053</v>
      </c>
      <c r="AG127" s="436">
        <v>1315</v>
      </c>
      <c r="AH127" s="436">
        <f t="shared" ref="AH127:AI127" si="127">SUM(AH122:AH126)</f>
        <v>2008</v>
      </c>
      <c r="AI127" s="436">
        <f t="shared" si="127"/>
        <v>2162</v>
      </c>
      <c r="AJ127" s="491">
        <v>1729</v>
      </c>
      <c r="AK127" s="490">
        <f t="shared" ref="AK127:AM127" si="128">SUM(AK122:AK126)</f>
        <v>1429</v>
      </c>
      <c r="AL127" s="491">
        <f t="shared" si="128"/>
        <v>1393</v>
      </c>
      <c r="AM127" s="545">
        <f t="shared" si="128"/>
        <v>1394</v>
      </c>
      <c r="AN127" s="969">
        <f>SUM(AN122:AN123)</f>
        <v>1377</v>
      </c>
      <c r="AO127" s="969">
        <f>SUM(AO122:AO123)</f>
        <v>1595</v>
      </c>
      <c r="AP127" s="969">
        <v>1808</v>
      </c>
      <c r="AQ127" s="969">
        <v>1962</v>
      </c>
      <c r="AR127" s="969">
        <v>2332</v>
      </c>
      <c r="AS127" s="969">
        <v>3040</v>
      </c>
      <c r="AT127" s="969">
        <v>5582</v>
      </c>
      <c r="AU127" s="969">
        <v>4558</v>
      </c>
      <c r="AV127" s="547">
        <v>4054</v>
      </c>
      <c r="AW127" s="596">
        <v>3841</v>
      </c>
      <c r="AX127" s="969">
        <v>3854</v>
      </c>
      <c r="AY127" s="969">
        <v>4046</v>
      </c>
      <c r="AZ127" s="969">
        <v>3894</v>
      </c>
      <c r="BA127" s="969">
        <v>4161</v>
      </c>
      <c r="BB127" s="969">
        <v>4660</v>
      </c>
      <c r="BC127" s="969">
        <v>11023</v>
      </c>
      <c r="BD127" s="969">
        <v>6579</v>
      </c>
      <c r="BE127" s="969">
        <v>5959</v>
      </c>
      <c r="BF127" s="969">
        <v>6125</v>
      </c>
      <c r="BG127" s="969">
        <v>5278</v>
      </c>
      <c r="BH127" s="547">
        <v>5564</v>
      </c>
      <c r="BI127" s="596">
        <v>4366</v>
      </c>
      <c r="BJ127" s="969">
        <v>3380</v>
      </c>
      <c r="BK127" s="969">
        <v>8987</v>
      </c>
      <c r="BL127" s="969">
        <v>6112</v>
      </c>
      <c r="BM127" s="969">
        <v>4419</v>
      </c>
      <c r="BN127" s="969">
        <v>3558</v>
      </c>
      <c r="BO127" s="969">
        <v>3358</v>
      </c>
      <c r="BP127" s="969">
        <v>3666</v>
      </c>
      <c r="BQ127" s="969">
        <v>3888</v>
      </c>
      <c r="BR127" s="306">
        <v>3644</v>
      </c>
      <c r="BS127" s="306"/>
      <c r="BT127" s="306"/>
      <c r="BU127" s="439">
        <f t="shared" si="126"/>
        <v>-273</v>
      </c>
      <c r="BV127" s="435">
        <f t="shared" si="126"/>
        <v>-436</v>
      </c>
      <c r="BW127" s="435">
        <f t="shared" si="126"/>
        <v>-891</v>
      </c>
      <c r="BX127" s="435">
        <f t="shared" si="126"/>
        <v>-942</v>
      </c>
      <c r="BY127" s="435">
        <f t="shared" si="126"/>
        <v>-724</v>
      </c>
      <c r="BZ127" s="435">
        <f t="shared" si="126"/>
        <v>-817</v>
      </c>
      <c r="CA127" s="435">
        <f t="shared" si="126"/>
        <v>-807</v>
      </c>
      <c r="CB127" s="435">
        <f t="shared" si="126"/>
        <v>-675</v>
      </c>
      <c r="CC127" s="435">
        <f t="shared" si="126"/>
        <v>-1110</v>
      </c>
      <c r="CD127" s="440">
        <f t="shared" ref="CD127:DB127" si="129">SUM(CD122:CD126)</f>
        <v>-962</v>
      </c>
      <c r="CE127" s="435">
        <f t="shared" si="129"/>
        <v>-790</v>
      </c>
      <c r="CF127" s="435">
        <f t="shared" si="129"/>
        <v>-672</v>
      </c>
      <c r="CG127" s="435">
        <f t="shared" si="129"/>
        <v>-456</v>
      </c>
      <c r="CH127" s="435">
        <f t="shared" si="129"/>
        <v>-267</v>
      </c>
      <c r="CI127" s="435">
        <f t="shared" si="129"/>
        <v>-121</v>
      </c>
      <c r="CJ127" s="435">
        <f t="shared" si="129"/>
        <v>128</v>
      </c>
      <c r="CK127" s="435">
        <f t="shared" si="129"/>
        <v>277</v>
      </c>
      <c r="CL127" s="441">
        <f t="shared" si="129"/>
        <v>345</v>
      </c>
      <c r="CM127" s="442">
        <f t="shared" si="129"/>
        <v>594</v>
      </c>
      <c r="CN127" s="441">
        <f t="shared" si="129"/>
        <v>1272</v>
      </c>
      <c r="CO127" s="441">
        <f t="shared" si="129"/>
        <v>2021</v>
      </c>
      <c r="CP127" s="441">
        <f t="shared" si="129"/>
        <v>1593</v>
      </c>
      <c r="CQ127" s="443">
        <f t="shared" si="129"/>
        <v>1282</v>
      </c>
      <c r="CR127" s="441">
        <f t="shared" si="129"/>
        <v>1205</v>
      </c>
      <c r="CS127" s="441">
        <f t="shared" si="129"/>
        <v>1083</v>
      </c>
      <c r="CT127" s="441">
        <f t="shared" si="129"/>
        <v>950</v>
      </c>
      <c r="CU127" s="441">
        <f t="shared" si="129"/>
        <v>1042</v>
      </c>
      <c r="CV127" s="441">
        <f t="shared" si="129"/>
        <v>1029</v>
      </c>
      <c r="CW127" s="441">
        <f t="shared" si="129"/>
        <v>999</v>
      </c>
      <c r="CX127" s="441">
        <f t="shared" si="129"/>
        <v>1279</v>
      </c>
      <c r="CY127" s="441">
        <f t="shared" si="129"/>
        <v>1725</v>
      </c>
      <c r="CZ127" s="441">
        <f t="shared" si="129"/>
        <v>3574</v>
      </c>
      <c r="DA127" s="441">
        <f t="shared" si="129"/>
        <v>2396</v>
      </c>
      <c r="DB127" s="440">
        <f t="shared" si="129"/>
        <v>2325</v>
      </c>
    </row>
    <row r="128" spans="1:106" x14ac:dyDescent="0.25">
      <c r="A128" s="296">
        <f>+A121+1</f>
        <v>18</v>
      </c>
      <c r="B128" s="1063" t="s">
        <v>25</v>
      </c>
      <c r="C128" s="514"/>
      <c r="D128" s="433"/>
      <c r="E128" s="433"/>
      <c r="F128" s="432"/>
      <c r="G128" s="433"/>
      <c r="H128" s="433"/>
      <c r="I128" s="433"/>
      <c r="J128" s="433"/>
      <c r="K128" s="433"/>
      <c r="L128" s="437"/>
      <c r="M128" s="1060"/>
      <c r="N128" s="437"/>
      <c r="O128" s="436"/>
      <c r="P128" s="436"/>
      <c r="Q128" s="436"/>
      <c r="R128" s="436"/>
      <c r="S128" s="486"/>
      <c r="T128" s="486"/>
      <c r="U128" s="486"/>
      <c r="V128" s="486"/>
      <c r="W128" s="486"/>
      <c r="X128" s="487"/>
      <c r="Y128" s="488"/>
      <c r="Z128" s="436"/>
      <c r="AA128" s="486"/>
      <c r="AB128" s="486"/>
      <c r="AC128" s="486"/>
      <c r="AD128" s="486"/>
      <c r="AE128" s="486"/>
      <c r="AF128" s="486"/>
      <c r="AG128" s="1077"/>
      <c r="AH128" s="1077"/>
      <c r="AI128" s="1077"/>
      <c r="AJ128" s="1077"/>
      <c r="AK128" s="1078"/>
      <c r="AL128" s="1077"/>
      <c r="AM128" s="1079"/>
      <c r="AN128" s="1077"/>
      <c r="AO128" s="1077"/>
      <c r="AP128" s="1077"/>
      <c r="AQ128" s="1077"/>
      <c r="AR128" s="1077"/>
      <c r="AS128" s="1077"/>
      <c r="AT128" s="1077"/>
      <c r="AU128" s="1077"/>
      <c r="AV128" s="1077"/>
      <c r="AW128" s="1078"/>
      <c r="AX128" s="1077"/>
      <c r="AY128" s="1077"/>
      <c r="AZ128" s="1077"/>
      <c r="BA128" s="1077"/>
      <c r="BB128" s="1077"/>
      <c r="BC128" s="1077"/>
      <c r="BD128" s="1077"/>
      <c r="BE128" s="1077"/>
      <c r="BF128" s="1077"/>
      <c r="BG128" s="1077"/>
      <c r="BH128" s="1077"/>
      <c r="BI128" s="1078"/>
      <c r="BJ128" s="1077"/>
      <c r="BK128" s="1077"/>
      <c r="BL128" s="1077"/>
      <c r="BM128" s="1077"/>
      <c r="BN128" s="1077"/>
      <c r="BO128" s="1077"/>
      <c r="BP128" s="1077"/>
      <c r="BQ128" s="1077"/>
      <c r="BR128" s="506"/>
      <c r="BS128" s="506"/>
      <c r="BT128" s="506"/>
      <c r="BU128" s="507"/>
      <c r="BV128" s="508"/>
      <c r="BW128" s="508"/>
      <c r="BX128" s="508"/>
      <c r="BY128" s="508"/>
      <c r="BZ128" s="508"/>
      <c r="CA128" s="508"/>
      <c r="CB128" s="508"/>
      <c r="CC128" s="508"/>
      <c r="CD128" s="509"/>
      <c r="CE128" s="508"/>
      <c r="CF128" s="508"/>
      <c r="CG128" s="508"/>
      <c r="CH128" s="508"/>
      <c r="CI128" s="508"/>
      <c r="CJ128" s="508"/>
      <c r="CK128" s="508"/>
      <c r="CL128" s="510"/>
      <c r="CM128" s="511"/>
      <c r="CN128" s="510"/>
      <c r="CO128" s="510"/>
      <c r="CP128" s="510"/>
      <c r="CQ128" s="512"/>
      <c r="CR128" s="510"/>
      <c r="CS128" s="510"/>
      <c r="CT128" s="510"/>
      <c r="CU128" s="510"/>
      <c r="CV128" s="510"/>
      <c r="CW128" s="510"/>
      <c r="CX128" s="510"/>
      <c r="CY128" s="510"/>
      <c r="CZ128" s="510"/>
      <c r="DA128" s="510"/>
      <c r="DB128" s="509"/>
    </row>
    <row r="129" spans="1:106" x14ac:dyDescent="0.25">
      <c r="A129" s="296"/>
      <c r="B129" s="968" t="str">
        <f>$B$10</f>
        <v>Residential [1]</v>
      </c>
      <c r="C129" s="514">
        <v>80</v>
      </c>
      <c r="D129" s="433">
        <v>917</v>
      </c>
      <c r="E129" s="433">
        <v>665</v>
      </c>
      <c r="F129" s="432">
        <v>639</v>
      </c>
      <c r="G129" s="433">
        <v>983</v>
      </c>
      <c r="H129" s="433">
        <v>766</v>
      </c>
      <c r="I129" s="433">
        <v>1256</v>
      </c>
      <c r="J129" s="433">
        <v>181</v>
      </c>
      <c r="K129" s="433">
        <v>2</v>
      </c>
      <c r="L129" s="437">
        <v>3</v>
      </c>
      <c r="M129" s="1060">
        <v>16</v>
      </c>
      <c r="N129" s="437">
        <v>6</v>
      </c>
      <c r="O129" s="436">
        <v>2</v>
      </c>
      <c r="P129" s="436">
        <v>0</v>
      </c>
      <c r="Q129" s="436">
        <v>0</v>
      </c>
      <c r="R129" s="436">
        <v>0</v>
      </c>
      <c r="S129" s="486">
        <v>0</v>
      </c>
      <c r="T129" s="486">
        <v>0</v>
      </c>
      <c r="U129" s="486">
        <v>0</v>
      </c>
      <c r="V129" s="486">
        <v>0</v>
      </c>
      <c r="W129" s="486">
        <v>0</v>
      </c>
      <c r="X129" s="487">
        <v>0</v>
      </c>
      <c r="Y129" s="488">
        <v>0</v>
      </c>
      <c r="Z129" s="436">
        <v>0</v>
      </c>
      <c r="AA129" s="486">
        <v>0</v>
      </c>
      <c r="AB129" s="486">
        <v>0</v>
      </c>
      <c r="AC129" s="486">
        <v>0</v>
      </c>
      <c r="AD129" s="486">
        <v>0</v>
      </c>
      <c r="AE129" s="486">
        <v>0</v>
      </c>
      <c r="AF129" s="486">
        <v>0</v>
      </c>
      <c r="AG129" s="486">
        <v>10</v>
      </c>
      <c r="AH129" s="486">
        <v>477</v>
      </c>
      <c r="AI129" s="486">
        <v>314</v>
      </c>
      <c r="AJ129" s="489">
        <v>3</v>
      </c>
      <c r="AK129" s="490">
        <v>4</v>
      </c>
      <c r="AL129" s="489">
        <v>3</v>
      </c>
      <c r="AM129" s="513">
        <v>0</v>
      </c>
      <c r="AN129" s="491">
        <v>0</v>
      </c>
      <c r="AO129" s="491">
        <v>0</v>
      </c>
      <c r="AP129" s="491">
        <v>0</v>
      </c>
      <c r="AQ129" s="491">
        <v>982</v>
      </c>
      <c r="AR129" s="491">
        <v>1268</v>
      </c>
      <c r="AS129" s="491">
        <v>1060</v>
      </c>
      <c r="AT129" s="491">
        <v>707</v>
      </c>
      <c r="AU129" s="491">
        <v>213</v>
      </c>
      <c r="AV129" s="491">
        <v>0</v>
      </c>
      <c r="AW129" s="490">
        <v>0</v>
      </c>
      <c r="AX129" s="491">
        <v>0</v>
      </c>
      <c r="AY129" s="491">
        <v>0</v>
      </c>
      <c r="AZ129" s="491">
        <v>0</v>
      </c>
      <c r="BA129" s="491">
        <v>113</v>
      </c>
      <c r="BB129" s="491">
        <v>915</v>
      </c>
      <c r="BC129" s="491">
        <v>957</v>
      </c>
      <c r="BD129" s="491">
        <v>889</v>
      </c>
      <c r="BE129" s="491">
        <v>845</v>
      </c>
      <c r="BF129" s="491">
        <v>1120</v>
      </c>
      <c r="BG129" s="491">
        <v>160</v>
      </c>
      <c r="BH129" s="491">
        <v>0</v>
      </c>
      <c r="BI129" s="490">
        <v>0</v>
      </c>
      <c r="BJ129" s="491">
        <v>0</v>
      </c>
      <c r="BK129" s="491">
        <v>0</v>
      </c>
      <c r="BL129" s="491">
        <v>37</v>
      </c>
      <c r="BM129" s="491">
        <v>271</v>
      </c>
      <c r="BN129" s="491">
        <v>467</v>
      </c>
      <c r="BO129" s="491">
        <v>743</v>
      </c>
      <c r="BP129" s="491">
        <v>1046</v>
      </c>
      <c r="BQ129" s="491">
        <v>1117</v>
      </c>
      <c r="BR129" s="491">
        <v>790</v>
      </c>
      <c r="BS129" s="491"/>
      <c r="BT129" s="491"/>
      <c r="BU129" s="439">
        <f t="shared" ref="BU129:CJ133" si="130">O129-C129</f>
        <v>-78</v>
      </c>
      <c r="BV129" s="435">
        <f t="shared" si="130"/>
        <v>-917</v>
      </c>
      <c r="BW129" s="435">
        <f t="shared" si="130"/>
        <v>-665</v>
      </c>
      <c r="BX129" s="435">
        <f t="shared" si="130"/>
        <v>-639</v>
      </c>
      <c r="BY129" s="435">
        <f t="shared" si="130"/>
        <v>-983</v>
      </c>
      <c r="BZ129" s="435">
        <f t="shared" si="130"/>
        <v>-766</v>
      </c>
      <c r="CA129" s="435">
        <f t="shared" si="130"/>
        <v>-1256</v>
      </c>
      <c r="CB129" s="435">
        <f t="shared" si="130"/>
        <v>-181</v>
      </c>
      <c r="CC129" s="435">
        <f t="shared" si="130"/>
        <v>-2</v>
      </c>
      <c r="CD129" s="440">
        <f t="shared" si="130"/>
        <v>-3</v>
      </c>
      <c r="CE129" s="435">
        <f t="shared" si="130"/>
        <v>-16</v>
      </c>
      <c r="CF129" s="435">
        <f t="shared" si="130"/>
        <v>-6</v>
      </c>
      <c r="CG129" s="435">
        <f t="shared" si="130"/>
        <v>-2</v>
      </c>
      <c r="CH129" s="435">
        <f t="shared" si="130"/>
        <v>0</v>
      </c>
      <c r="CI129" s="435">
        <f t="shared" si="130"/>
        <v>0</v>
      </c>
      <c r="CJ129" s="435">
        <f t="shared" si="130"/>
        <v>0</v>
      </c>
      <c r="CK129" s="435">
        <f t="shared" ref="CE129:CT133" si="131">AE129-S129</f>
        <v>0</v>
      </c>
      <c r="CL129" s="441">
        <f t="shared" si="131"/>
        <v>0</v>
      </c>
      <c r="CM129" s="442">
        <f t="shared" si="131"/>
        <v>10</v>
      </c>
      <c r="CN129" s="441">
        <f t="shared" si="131"/>
        <v>477</v>
      </c>
      <c r="CO129" s="441">
        <f t="shared" si="131"/>
        <v>314</v>
      </c>
      <c r="CP129" s="441">
        <f t="shared" si="131"/>
        <v>3</v>
      </c>
      <c r="CQ129" s="443">
        <v>4</v>
      </c>
      <c r="CR129" s="441">
        <v>3</v>
      </c>
      <c r="CS129" s="441">
        <v>3</v>
      </c>
      <c r="CT129" s="441">
        <v>4</v>
      </c>
      <c r="CU129" s="441">
        <v>5</v>
      </c>
      <c r="CV129" s="441">
        <v>6</v>
      </c>
      <c r="CW129" s="441">
        <v>7</v>
      </c>
      <c r="CX129" s="441">
        <v>7</v>
      </c>
      <c r="CY129" s="441">
        <v>8</v>
      </c>
      <c r="CZ129" s="441">
        <v>9</v>
      </c>
      <c r="DA129" s="441">
        <v>10</v>
      </c>
      <c r="DB129" s="440">
        <v>11</v>
      </c>
    </row>
    <row r="130" spans="1:106" x14ac:dyDescent="0.25">
      <c r="A130" s="296"/>
      <c r="B130" s="968" t="str">
        <f>$B$11</f>
        <v>Low Income Residential [2]</v>
      </c>
      <c r="C130" s="514">
        <v>6</v>
      </c>
      <c r="D130" s="433">
        <v>18</v>
      </c>
      <c r="E130" s="433">
        <v>262</v>
      </c>
      <c r="F130" s="432">
        <v>237</v>
      </c>
      <c r="G130" s="433">
        <v>455</v>
      </c>
      <c r="H130" s="433">
        <v>313</v>
      </c>
      <c r="I130" s="433">
        <v>624</v>
      </c>
      <c r="J130" s="433">
        <v>70</v>
      </c>
      <c r="K130" s="433">
        <v>0</v>
      </c>
      <c r="L130" s="437">
        <v>0</v>
      </c>
      <c r="M130" s="1060">
        <v>0</v>
      </c>
      <c r="N130" s="437">
        <v>0</v>
      </c>
      <c r="O130" s="436">
        <v>0</v>
      </c>
      <c r="P130" s="436">
        <v>0</v>
      </c>
      <c r="Q130" s="436">
        <v>0</v>
      </c>
      <c r="R130" s="436">
        <v>0</v>
      </c>
      <c r="S130" s="486">
        <v>0</v>
      </c>
      <c r="T130" s="486">
        <v>0</v>
      </c>
      <c r="U130" s="486">
        <v>0</v>
      </c>
      <c r="V130" s="486">
        <v>0</v>
      </c>
      <c r="W130" s="486">
        <v>0</v>
      </c>
      <c r="X130" s="487">
        <v>0</v>
      </c>
      <c r="Y130" s="488">
        <v>0</v>
      </c>
      <c r="Z130" s="436">
        <v>0</v>
      </c>
      <c r="AA130" s="486">
        <v>0</v>
      </c>
      <c r="AB130" s="486">
        <v>0</v>
      </c>
      <c r="AC130" s="486">
        <v>0</v>
      </c>
      <c r="AD130" s="486">
        <v>0</v>
      </c>
      <c r="AE130" s="486">
        <v>0</v>
      </c>
      <c r="AF130" s="486">
        <v>0</v>
      </c>
      <c r="AG130" s="486">
        <v>0</v>
      </c>
      <c r="AH130" s="486">
        <v>75</v>
      </c>
      <c r="AI130" s="486">
        <v>39</v>
      </c>
      <c r="AJ130" s="489">
        <v>0</v>
      </c>
      <c r="AK130" s="490">
        <v>0</v>
      </c>
      <c r="AL130" s="489">
        <v>0</v>
      </c>
      <c r="AM130" s="513">
        <v>0</v>
      </c>
      <c r="AN130" s="491">
        <v>0</v>
      </c>
      <c r="AO130" s="491">
        <v>0</v>
      </c>
      <c r="AP130" s="491">
        <v>0</v>
      </c>
      <c r="AQ130" s="491">
        <v>22</v>
      </c>
      <c r="AR130" s="491">
        <v>3</v>
      </c>
      <c r="AS130" s="491">
        <v>148</v>
      </c>
      <c r="AT130" s="491">
        <v>1027</v>
      </c>
      <c r="AU130" s="491">
        <v>7</v>
      </c>
      <c r="AV130" s="491">
        <v>0</v>
      </c>
      <c r="AW130" s="490">
        <v>0</v>
      </c>
      <c r="AX130" s="491">
        <v>0</v>
      </c>
      <c r="AY130" s="491">
        <v>0</v>
      </c>
      <c r="AZ130" s="491">
        <v>0</v>
      </c>
      <c r="BA130" s="491">
        <v>15</v>
      </c>
      <c r="BB130" s="491">
        <v>419</v>
      </c>
      <c r="BC130" s="491">
        <v>310</v>
      </c>
      <c r="BD130" s="491">
        <v>261</v>
      </c>
      <c r="BE130" s="491">
        <v>243</v>
      </c>
      <c r="BF130" s="491">
        <v>331</v>
      </c>
      <c r="BG130" s="491">
        <v>42</v>
      </c>
      <c r="BH130" s="491">
        <v>0</v>
      </c>
      <c r="BI130" s="490">
        <v>0</v>
      </c>
      <c r="BJ130" s="491">
        <v>0</v>
      </c>
      <c r="BK130" s="491">
        <v>0</v>
      </c>
      <c r="BL130" s="491">
        <v>2</v>
      </c>
      <c r="BM130" s="491">
        <v>56</v>
      </c>
      <c r="BN130" s="491">
        <v>87</v>
      </c>
      <c r="BO130" s="491">
        <v>129</v>
      </c>
      <c r="BP130" s="491">
        <v>227</v>
      </c>
      <c r="BQ130" s="491">
        <v>400</v>
      </c>
      <c r="BR130" s="491">
        <v>139</v>
      </c>
      <c r="BS130" s="491"/>
      <c r="BT130" s="491"/>
      <c r="BU130" s="439">
        <f t="shared" si="130"/>
        <v>-6</v>
      </c>
      <c r="BV130" s="435">
        <f t="shared" si="130"/>
        <v>-18</v>
      </c>
      <c r="BW130" s="435">
        <f t="shared" si="130"/>
        <v>-262</v>
      </c>
      <c r="BX130" s="435">
        <f t="shared" si="130"/>
        <v>-237</v>
      </c>
      <c r="BY130" s="435">
        <f t="shared" si="130"/>
        <v>-455</v>
      </c>
      <c r="BZ130" s="435">
        <f t="shared" si="130"/>
        <v>-313</v>
      </c>
      <c r="CA130" s="435">
        <f t="shared" si="130"/>
        <v>-624</v>
      </c>
      <c r="CB130" s="435">
        <f t="shared" si="130"/>
        <v>-70</v>
      </c>
      <c r="CC130" s="435">
        <f t="shared" si="130"/>
        <v>0</v>
      </c>
      <c r="CD130" s="440">
        <f t="shared" si="130"/>
        <v>0</v>
      </c>
      <c r="CE130" s="435">
        <f t="shared" si="131"/>
        <v>0</v>
      </c>
      <c r="CF130" s="435">
        <f t="shared" si="131"/>
        <v>0</v>
      </c>
      <c r="CG130" s="435">
        <f t="shared" si="131"/>
        <v>0</v>
      </c>
      <c r="CH130" s="435">
        <f t="shared" si="131"/>
        <v>0</v>
      </c>
      <c r="CI130" s="435">
        <f t="shared" si="131"/>
        <v>0</v>
      </c>
      <c r="CJ130" s="435">
        <f t="shared" si="131"/>
        <v>0</v>
      </c>
      <c r="CK130" s="435">
        <f t="shared" si="131"/>
        <v>0</v>
      </c>
      <c r="CL130" s="441">
        <f t="shared" si="131"/>
        <v>0</v>
      </c>
      <c r="CM130" s="442">
        <f t="shared" si="131"/>
        <v>0</v>
      </c>
      <c r="CN130" s="441">
        <f t="shared" si="131"/>
        <v>75</v>
      </c>
      <c r="CO130" s="441">
        <f t="shared" si="131"/>
        <v>39</v>
      </c>
      <c r="CP130" s="441">
        <f t="shared" si="131"/>
        <v>0</v>
      </c>
      <c r="CQ130" s="443">
        <f t="shared" si="131"/>
        <v>0</v>
      </c>
      <c r="CR130" s="441">
        <f t="shared" si="131"/>
        <v>0</v>
      </c>
      <c r="CS130" s="441">
        <f t="shared" si="131"/>
        <v>0</v>
      </c>
      <c r="CT130" s="441">
        <f t="shared" si="131"/>
        <v>0</v>
      </c>
      <c r="CU130" s="441">
        <f t="shared" ref="CQ130:DB133" si="132">AO130-AC130</f>
        <v>0</v>
      </c>
      <c r="CV130" s="441">
        <f t="shared" si="132"/>
        <v>0</v>
      </c>
      <c r="CW130" s="441">
        <f t="shared" si="132"/>
        <v>22</v>
      </c>
      <c r="CX130" s="441">
        <f t="shared" si="132"/>
        <v>3</v>
      </c>
      <c r="CY130" s="441">
        <f t="shared" si="132"/>
        <v>148</v>
      </c>
      <c r="CZ130" s="441">
        <f t="shared" si="132"/>
        <v>952</v>
      </c>
      <c r="DA130" s="441">
        <f t="shared" si="132"/>
        <v>-32</v>
      </c>
      <c r="DB130" s="440">
        <f t="shared" si="132"/>
        <v>0</v>
      </c>
    </row>
    <row r="131" spans="1:106" x14ac:dyDescent="0.25">
      <c r="A131" s="296"/>
      <c r="B131" s="968" t="str">
        <f>$B$12</f>
        <v>Small C&amp;I [3]</v>
      </c>
      <c r="C131" s="514">
        <v>78</v>
      </c>
      <c r="D131" s="433">
        <v>105</v>
      </c>
      <c r="E131" s="433">
        <v>132</v>
      </c>
      <c r="F131" s="432">
        <v>105</v>
      </c>
      <c r="G131" s="433">
        <v>79</v>
      </c>
      <c r="H131" s="433">
        <v>62</v>
      </c>
      <c r="I131" s="433">
        <v>41</v>
      </c>
      <c r="J131" s="433">
        <v>1</v>
      </c>
      <c r="K131" s="433">
        <v>0</v>
      </c>
      <c r="L131" s="437">
        <v>1</v>
      </c>
      <c r="M131" s="1060">
        <v>32</v>
      </c>
      <c r="N131" s="437">
        <v>58</v>
      </c>
      <c r="O131" s="436">
        <v>22</v>
      </c>
      <c r="P131" s="436">
        <v>0</v>
      </c>
      <c r="Q131" s="436">
        <v>0</v>
      </c>
      <c r="R131" s="436">
        <v>0</v>
      </c>
      <c r="S131" s="486">
        <v>0</v>
      </c>
      <c r="T131" s="486">
        <v>0</v>
      </c>
      <c r="U131" s="486">
        <v>0</v>
      </c>
      <c r="V131" s="486">
        <v>0</v>
      </c>
      <c r="W131" s="486">
        <v>0</v>
      </c>
      <c r="X131" s="487">
        <v>0</v>
      </c>
      <c r="Y131" s="488">
        <v>0</v>
      </c>
      <c r="Z131" s="436">
        <v>0</v>
      </c>
      <c r="AA131" s="486">
        <v>0</v>
      </c>
      <c r="AB131" s="486">
        <v>0</v>
      </c>
      <c r="AC131" s="486">
        <v>0</v>
      </c>
      <c r="AD131" s="486">
        <v>0</v>
      </c>
      <c r="AE131" s="486">
        <v>0</v>
      </c>
      <c r="AF131" s="486">
        <v>237</v>
      </c>
      <c r="AG131" s="486">
        <v>89</v>
      </c>
      <c r="AH131" s="486">
        <v>43</v>
      </c>
      <c r="AI131" s="486">
        <v>49</v>
      </c>
      <c r="AJ131" s="489">
        <v>28</v>
      </c>
      <c r="AK131" s="490">
        <v>38</v>
      </c>
      <c r="AL131" s="489">
        <v>57</v>
      </c>
      <c r="AM131" s="513">
        <v>0</v>
      </c>
      <c r="AN131" s="491">
        <v>0</v>
      </c>
      <c r="AO131" s="491">
        <v>0</v>
      </c>
      <c r="AP131" s="491">
        <v>0</v>
      </c>
      <c r="AQ131" s="491">
        <v>120</v>
      </c>
      <c r="AR131" s="491">
        <v>49</v>
      </c>
      <c r="AS131" s="491">
        <v>40</v>
      </c>
      <c r="AT131" s="491">
        <v>75</v>
      </c>
      <c r="AU131" s="491">
        <v>47</v>
      </c>
      <c r="AV131" s="491">
        <v>21</v>
      </c>
      <c r="AW131" s="490">
        <v>43</v>
      </c>
      <c r="AX131" s="491">
        <v>108</v>
      </c>
      <c r="AY131" s="491">
        <v>143</v>
      </c>
      <c r="AZ131" s="491">
        <v>182</v>
      </c>
      <c r="BA131" s="491">
        <v>71</v>
      </c>
      <c r="BB131" s="491">
        <v>40</v>
      </c>
      <c r="BC131" s="491">
        <v>77</v>
      </c>
      <c r="BD131" s="491">
        <v>46</v>
      </c>
      <c r="BE131" s="491">
        <v>35</v>
      </c>
      <c r="BF131" s="491">
        <v>38</v>
      </c>
      <c r="BG131" s="491">
        <v>45</v>
      </c>
      <c r="BH131" s="491">
        <v>35</v>
      </c>
      <c r="BI131" s="490">
        <v>15</v>
      </c>
      <c r="BJ131" s="491">
        <v>0</v>
      </c>
      <c r="BK131" s="491">
        <v>0</v>
      </c>
      <c r="BL131" s="491">
        <v>59</v>
      </c>
      <c r="BM131" s="491">
        <v>34</v>
      </c>
      <c r="BN131" s="491">
        <v>153</v>
      </c>
      <c r="BO131" s="491">
        <v>50</v>
      </c>
      <c r="BP131" s="491">
        <v>80</v>
      </c>
      <c r="BQ131" s="491">
        <v>51</v>
      </c>
      <c r="BR131" s="491">
        <v>18</v>
      </c>
      <c r="BS131" s="491"/>
      <c r="BT131" s="491"/>
      <c r="BU131" s="439">
        <f t="shared" si="130"/>
        <v>-56</v>
      </c>
      <c r="BV131" s="435">
        <f t="shared" si="130"/>
        <v>-105</v>
      </c>
      <c r="BW131" s="435">
        <f t="shared" si="130"/>
        <v>-132</v>
      </c>
      <c r="BX131" s="435">
        <f t="shared" si="130"/>
        <v>-105</v>
      </c>
      <c r="BY131" s="435">
        <f t="shared" si="130"/>
        <v>-79</v>
      </c>
      <c r="BZ131" s="435">
        <f t="shared" si="130"/>
        <v>-62</v>
      </c>
      <c r="CA131" s="435">
        <f t="shared" si="130"/>
        <v>-41</v>
      </c>
      <c r="CB131" s="435">
        <f t="shared" si="130"/>
        <v>-1</v>
      </c>
      <c r="CC131" s="435">
        <f t="shared" si="130"/>
        <v>0</v>
      </c>
      <c r="CD131" s="440">
        <f t="shared" si="130"/>
        <v>-1</v>
      </c>
      <c r="CE131" s="435">
        <f t="shared" si="131"/>
        <v>-32</v>
      </c>
      <c r="CF131" s="435">
        <f t="shared" si="131"/>
        <v>-58</v>
      </c>
      <c r="CG131" s="435">
        <f t="shared" si="131"/>
        <v>-22</v>
      </c>
      <c r="CH131" s="435">
        <f t="shared" si="131"/>
        <v>0</v>
      </c>
      <c r="CI131" s="435">
        <f t="shared" si="131"/>
        <v>0</v>
      </c>
      <c r="CJ131" s="435">
        <f t="shared" si="131"/>
        <v>0</v>
      </c>
      <c r="CK131" s="435">
        <f t="shared" si="131"/>
        <v>0</v>
      </c>
      <c r="CL131" s="441">
        <f t="shared" si="131"/>
        <v>237</v>
      </c>
      <c r="CM131" s="442">
        <f t="shared" si="131"/>
        <v>89</v>
      </c>
      <c r="CN131" s="441">
        <f t="shared" si="131"/>
        <v>43</v>
      </c>
      <c r="CO131" s="441">
        <f t="shared" si="131"/>
        <v>49</v>
      </c>
      <c r="CP131" s="441">
        <f t="shared" si="131"/>
        <v>28</v>
      </c>
      <c r="CQ131" s="443">
        <f t="shared" si="132"/>
        <v>38</v>
      </c>
      <c r="CR131" s="441">
        <f t="shared" si="132"/>
        <v>57</v>
      </c>
      <c r="CS131" s="441">
        <f t="shared" si="132"/>
        <v>0</v>
      </c>
      <c r="CT131" s="441">
        <f t="shared" si="132"/>
        <v>0</v>
      </c>
      <c r="CU131" s="441">
        <f t="shared" si="132"/>
        <v>0</v>
      </c>
      <c r="CV131" s="441">
        <f t="shared" si="132"/>
        <v>0</v>
      </c>
      <c r="CW131" s="441">
        <f t="shared" si="132"/>
        <v>120</v>
      </c>
      <c r="CX131" s="441">
        <f t="shared" si="132"/>
        <v>-188</v>
      </c>
      <c r="CY131" s="441">
        <f t="shared" si="132"/>
        <v>-49</v>
      </c>
      <c r="CZ131" s="441">
        <f t="shared" si="132"/>
        <v>32</v>
      </c>
      <c r="DA131" s="441">
        <f t="shared" si="132"/>
        <v>-2</v>
      </c>
      <c r="DB131" s="440">
        <f t="shared" si="132"/>
        <v>-7</v>
      </c>
    </row>
    <row r="132" spans="1:106" x14ac:dyDescent="0.25">
      <c r="A132" s="296"/>
      <c r="B132" s="968" t="str">
        <f>$B$13</f>
        <v>Medium C&amp;I [4]</v>
      </c>
      <c r="C132" s="514">
        <v>6</v>
      </c>
      <c r="D132" s="433">
        <v>10</v>
      </c>
      <c r="E132" s="433">
        <v>9</v>
      </c>
      <c r="F132" s="432">
        <v>9</v>
      </c>
      <c r="G132" s="433">
        <v>7</v>
      </c>
      <c r="H132" s="433">
        <v>5</v>
      </c>
      <c r="I132" s="433">
        <v>7</v>
      </c>
      <c r="J132" s="433">
        <v>0</v>
      </c>
      <c r="K132" s="433">
        <v>0</v>
      </c>
      <c r="L132" s="437">
        <v>0</v>
      </c>
      <c r="M132" s="1060">
        <v>3</v>
      </c>
      <c r="N132" s="437">
        <v>3</v>
      </c>
      <c r="O132" s="436">
        <v>1</v>
      </c>
      <c r="P132" s="436">
        <v>0</v>
      </c>
      <c r="Q132" s="436">
        <v>0</v>
      </c>
      <c r="R132" s="436">
        <v>0</v>
      </c>
      <c r="S132" s="486">
        <v>0</v>
      </c>
      <c r="T132" s="486">
        <v>0</v>
      </c>
      <c r="U132" s="486">
        <v>0</v>
      </c>
      <c r="V132" s="486">
        <v>0</v>
      </c>
      <c r="W132" s="486">
        <v>0</v>
      </c>
      <c r="X132" s="487">
        <v>0</v>
      </c>
      <c r="Y132" s="488">
        <v>0</v>
      </c>
      <c r="Z132" s="436">
        <v>0</v>
      </c>
      <c r="AA132" s="486">
        <v>0</v>
      </c>
      <c r="AB132" s="486">
        <v>0</v>
      </c>
      <c r="AC132" s="486">
        <v>0</v>
      </c>
      <c r="AD132" s="486">
        <v>0</v>
      </c>
      <c r="AE132" s="486">
        <v>0</v>
      </c>
      <c r="AF132" s="486">
        <v>10</v>
      </c>
      <c r="AG132" s="486">
        <v>3</v>
      </c>
      <c r="AH132" s="486">
        <v>2</v>
      </c>
      <c r="AI132" s="486">
        <v>0</v>
      </c>
      <c r="AJ132" s="489">
        <v>0</v>
      </c>
      <c r="AK132" s="490">
        <v>2</v>
      </c>
      <c r="AL132" s="489">
        <v>2</v>
      </c>
      <c r="AM132" s="513">
        <v>0</v>
      </c>
      <c r="AN132" s="491">
        <v>0</v>
      </c>
      <c r="AO132" s="491">
        <v>0</v>
      </c>
      <c r="AP132" s="491">
        <v>0</v>
      </c>
      <c r="AQ132" s="491">
        <v>13</v>
      </c>
      <c r="AR132" s="491">
        <v>2</v>
      </c>
      <c r="AS132" s="491">
        <v>3</v>
      </c>
      <c r="AT132" s="491">
        <v>9</v>
      </c>
      <c r="AU132" s="491">
        <v>3</v>
      </c>
      <c r="AV132" s="491">
        <v>1</v>
      </c>
      <c r="AW132" s="490">
        <v>5</v>
      </c>
      <c r="AX132" s="491">
        <v>6</v>
      </c>
      <c r="AY132" s="491">
        <v>7</v>
      </c>
      <c r="AZ132" s="491">
        <v>9</v>
      </c>
      <c r="BA132" s="491">
        <v>2</v>
      </c>
      <c r="BB132" s="491">
        <v>12</v>
      </c>
      <c r="BC132" s="491">
        <v>7</v>
      </c>
      <c r="BD132" s="491">
        <v>5</v>
      </c>
      <c r="BE132" s="491">
        <v>5</v>
      </c>
      <c r="BF132" s="491">
        <v>7</v>
      </c>
      <c r="BG132" s="491">
        <v>7</v>
      </c>
      <c r="BH132" s="491">
        <v>4</v>
      </c>
      <c r="BI132" s="490">
        <v>2</v>
      </c>
      <c r="BJ132" s="491">
        <v>0</v>
      </c>
      <c r="BK132" s="491">
        <v>0</v>
      </c>
      <c r="BL132" s="491">
        <v>0</v>
      </c>
      <c r="BM132" s="491">
        <v>0</v>
      </c>
      <c r="BN132" s="491">
        <v>1</v>
      </c>
      <c r="BO132" s="491">
        <v>5</v>
      </c>
      <c r="BP132" s="491">
        <v>6</v>
      </c>
      <c r="BQ132" s="491">
        <v>5</v>
      </c>
      <c r="BR132" s="491">
        <v>2</v>
      </c>
      <c r="BS132" s="491"/>
      <c r="BT132" s="491"/>
      <c r="BU132" s="439">
        <f t="shared" si="130"/>
        <v>-5</v>
      </c>
      <c r="BV132" s="435">
        <f t="shared" si="130"/>
        <v>-10</v>
      </c>
      <c r="BW132" s="435">
        <f t="shared" si="130"/>
        <v>-9</v>
      </c>
      <c r="BX132" s="435">
        <f t="shared" si="130"/>
        <v>-9</v>
      </c>
      <c r="BY132" s="435">
        <f t="shared" si="130"/>
        <v>-7</v>
      </c>
      <c r="BZ132" s="435">
        <f t="shared" si="130"/>
        <v>-5</v>
      </c>
      <c r="CA132" s="435">
        <f t="shared" si="130"/>
        <v>-7</v>
      </c>
      <c r="CB132" s="435">
        <f t="shared" si="130"/>
        <v>0</v>
      </c>
      <c r="CC132" s="435">
        <f t="shared" si="130"/>
        <v>0</v>
      </c>
      <c r="CD132" s="440">
        <f t="shared" si="130"/>
        <v>0</v>
      </c>
      <c r="CE132" s="435">
        <f t="shared" si="131"/>
        <v>-3</v>
      </c>
      <c r="CF132" s="435">
        <f t="shared" si="131"/>
        <v>-3</v>
      </c>
      <c r="CG132" s="435">
        <f t="shared" si="131"/>
        <v>-1</v>
      </c>
      <c r="CH132" s="435">
        <f t="shared" si="131"/>
        <v>0</v>
      </c>
      <c r="CI132" s="435">
        <f t="shared" si="131"/>
        <v>0</v>
      </c>
      <c r="CJ132" s="435">
        <f t="shared" si="131"/>
        <v>0</v>
      </c>
      <c r="CK132" s="435">
        <f t="shared" si="131"/>
        <v>0</v>
      </c>
      <c r="CL132" s="441">
        <f t="shared" si="131"/>
        <v>10</v>
      </c>
      <c r="CM132" s="442">
        <f t="shared" si="131"/>
        <v>3</v>
      </c>
      <c r="CN132" s="441">
        <f t="shared" si="131"/>
        <v>2</v>
      </c>
      <c r="CO132" s="441">
        <f t="shared" si="131"/>
        <v>0</v>
      </c>
      <c r="CP132" s="441">
        <f t="shared" si="131"/>
        <v>0</v>
      </c>
      <c r="CQ132" s="443">
        <f t="shared" si="132"/>
        <v>2</v>
      </c>
      <c r="CR132" s="441">
        <f t="shared" si="132"/>
        <v>2</v>
      </c>
      <c r="CS132" s="441">
        <f t="shared" si="132"/>
        <v>0</v>
      </c>
      <c r="CT132" s="441">
        <f t="shared" si="132"/>
        <v>0</v>
      </c>
      <c r="CU132" s="441">
        <f t="shared" si="132"/>
        <v>0</v>
      </c>
      <c r="CV132" s="441">
        <f t="shared" si="132"/>
        <v>0</v>
      </c>
      <c r="CW132" s="441">
        <f t="shared" si="132"/>
        <v>13</v>
      </c>
      <c r="CX132" s="441">
        <f t="shared" si="132"/>
        <v>-8</v>
      </c>
      <c r="CY132" s="441">
        <f t="shared" si="132"/>
        <v>0</v>
      </c>
      <c r="CZ132" s="441">
        <f t="shared" si="132"/>
        <v>7</v>
      </c>
      <c r="DA132" s="441">
        <f t="shared" si="132"/>
        <v>3</v>
      </c>
      <c r="DB132" s="440">
        <f t="shared" si="132"/>
        <v>1</v>
      </c>
    </row>
    <row r="133" spans="1:106" ht="17.25" x14ac:dyDescent="0.4">
      <c r="A133" s="296"/>
      <c r="B133" s="968" t="str">
        <f>$B$14</f>
        <v>Large C&amp;I [5]</v>
      </c>
      <c r="C133" s="515">
        <v>0</v>
      </c>
      <c r="D133" s="445">
        <v>1</v>
      </c>
      <c r="E133" s="445">
        <v>1</v>
      </c>
      <c r="F133" s="444">
        <v>0</v>
      </c>
      <c r="G133" s="445">
        <v>0</v>
      </c>
      <c r="H133" s="445">
        <v>0</v>
      </c>
      <c r="I133" s="445">
        <v>0</v>
      </c>
      <c r="J133" s="445">
        <v>0</v>
      </c>
      <c r="K133" s="445">
        <v>0</v>
      </c>
      <c r="L133" s="449">
        <v>0</v>
      </c>
      <c r="M133" s="1061">
        <v>0</v>
      </c>
      <c r="N133" s="449">
        <v>0</v>
      </c>
      <c r="O133" s="495">
        <v>0</v>
      </c>
      <c r="P133" s="495">
        <v>0</v>
      </c>
      <c r="Q133" s="495">
        <v>0</v>
      </c>
      <c r="R133" s="495">
        <v>0</v>
      </c>
      <c r="S133" s="496">
        <v>0</v>
      </c>
      <c r="T133" s="496">
        <v>0</v>
      </c>
      <c r="U133" s="496">
        <v>0</v>
      </c>
      <c r="V133" s="496">
        <v>0</v>
      </c>
      <c r="W133" s="496">
        <v>0</v>
      </c>
      <c r="X133" s="497">
        <v>0</v>
      </c>
      <c r="Y133" s="498">
        <v>0</v>
      </c>
      <c r="Z133" s="495">
        <v>0</v>
      </c>
      <c r="AA133" s="496">
        <v>0</v>
      </c>
      <c r="AB133" s="496">
        <v>0</v>
      </c>
      <c r="AC133" s="496">
        <v>0</v>
      </c>
      <c r="AD133" s="496">
        <v>0</v>
      </c>
      <c r="AE133" s="486">
        <v>0</v>
      </c>
      <c r="AF133" s="486">
        <v>0</v>
      </c>
      <c r="AG133" s="486">
        <v>0</v>
      </c>
      <c r="AH133" s="486">
        <v>0</v>
      </c>
      <c r="AI133" s="486">
        <v>0</v>
      </c>
      <c r="AJ133" s="489">
        <v>1</v>
      </c>
      <c r="AK133" s="490">
        <v>0</v>
      </c>
      <c r="AL133" s="489">
        <v>0</v>
      </c>
      <c r="AM133" s="513">
        <v>0</v>
      </c>
      <c r="AN133" s="491">
        <v>0</v>
      </c>
      <c r="AO133" s="491">
        <v>0</v>
      </c>
      <c r="AP133" s="491">
        <v>0</v>
      </c>
      <c r="AQ133" s="491">
        <v>1</v>
      </c>
      <c r="AR133" s="491">
        <v>1</v>
      </c>
      <c r="AS133" s="491">
        <v>1</v>
      </c>
      <c r="AT133" s="491">
        <v>1</v>
      </c>
      <c r="AU133" s="491">
        <v>0</v>
      </c>
      <c r="AV133" s="491">
        <v>0</v>
      </c>
      <c r="AW133" s="490">
        <v>0</v>
      </c>
      <c r="AX133" s="491">
        <v>1</v>
      </c>
      <c r="AY133" s="491">
        <v>0</v>
      </c>
      <c r="AZ133" s="491">
        <v>0</v>
      </c>
      <c r="BA133" s="491">
        <v>0</v>
      </c>
      <c r="BB133" s="491">
        <v>0</v>
      </c>
      <c r="BC133" s="491">
        <v>0</v>
      </c>
      <c r="BD133" s="491">
        <v>0</v>
      </c>
      <c r="BE133" s="491">
        <v>0</v>
      </c>
      <c r="BF133" s="491">
        <v>0</v>
      </c>
      <c r="BG133" s="491">
        <v>0</v>
      </c>
      <c r="BH133" s="491">
        <v>0</v>
      </c>
      <c r="BI133" s="490">
        <v>0</v>
      </c>
      <c r="BJ133" s="491">
        <v>0</v>
      </c>
      <c r="BK133" s="491">
        <v>0</v>
      </c>
      <c r="BL133" s="491">
        <v>0</v>
      </c>
      <c r="BM133" s="491">
        <v>0</v>
      </c>
      <c r="BN133" s="491">
        <v>0</v>
      </c>
      <c r="BO133" s="491">
        <v>1</v>
      </c>
      <c r="BP133" s="491">
        <v>1</v>
      </c>
      <c r="BQ133" s="491">
        <v>0</v>
      </c>
      <c r="BR133" s="491">
        <v>0</v>
      </c>
      <c r="BS133" s="491"/>
      <c r="BT133" s="491"/>
      <c r="BU133" s="493">
        <f t="shared" si="130"/>
        <v>0</v>
      </c>
      <c r="BV133" s="502">
        <f t="shared" si="130"/>
        <v>-1</v>
      </c>
      <c r="BW133" s="502">
        <f t="shared" si="130"/>
        <v>-1</v>
      </c>
      <c r="BX133" s="502">
        <f t="shared" si="130"/>
        <v>0</v>
      </c>
      <c r="BY133" s="502">
        <f t="shared" si="130"/>
        <v>0</v>
      </c>
      <c r="BZ133" s="502">
        <f t="shared" si="130"/>
        <v>0</v>
      </c>
      <c r="CA133" s="502">
        <f t="shared" si="130"/>
        <v>0</v>
      </c>
      <c r="CB133" s="502">
        <f t="shared" si="130"/>
        <v>0</v>
      </c>
      <c r="CC133" s="502">
        <f t="shared" si="130"/>
        <v>0</v>
      </c>
      <c r="CD133" s="503">
        <f t="shared" si="130"/>
        <v>0</v>
      </c>
      <c r="CE133" s="502">
        <f t="shared" si="131"/>
        <v>0</v>
      </c>
      <c r="CF133" s="502">
        <f t="shared" si="131"/>
        <v>0</v>
      </c>
      <c r="CG133" s="502">
        <f t="shared" si="131"/>
        <v>0</v>
      </c>
      <c r="CH133" s="502">
        <f t="shared" si="131"/>
        <v>0</v>
      </c>
      <c r="CI133" s="502">
        <f t="shared" si="131"/>
        <v>0</v>
      </c>
      <c r="CJ133" s="502">
        <f t="shared" si="131"/>
        <v>0</v>
      </c>
      <c r="CK133" s="502">
        <f t="shared" si="131"/>
        <v>0</v>
      </c>
      <c r="CL133" s="494">
        <f t="shared" si="131"/>
        <v>0</v>
      </c>
      <c r="CM133" s="492">
        <f t="shared" si="131"/>
        <v>0</v>
      </c>
      <c r="CN133" s="494">
        <f t="shared" si="131"/>
        <v>0</v>
      </c>
      <c r="CO133" s="494">
        <f t="shared" si="131"/>
        <v>0</v>
      </c>
      <c r="CP133" s="494">
        <f t="shared" si="131"/>
        <v>1</v>
      </c>
      <c r="CQ133" s="443">
        <f t="shared" si="132"/>
        <v>0</v>
      </c>
      <c r="CR133" s="441">
        <f t="shared" si="132"/>
        <v>0</v>
      </c>
      <c r="CS133" s="441">
        <f t="shared" si="132"/>
        <v>0</v>
      </c>
      <c r="CT133" s="441">
        <f t="shared" si="132"/>
        <v>0</v>
      </c>
      <c r="CU133" s="441">
        <f t="shared" si="132"/>
        <v>0</v>
      </c>
      <c r="CV133" s="441">
        <f t="shared" si="132"/>
        <v>0</v>
      </c>
      <c r="CW133" s="441">
        <f t="shared" si="132"/>
        <v>1</v>
      </c>
      <c r="CX133" s="494">
        <f t="shared" si="132"/>
        <v>1</v>
      </c>
      <c r="CY133" s="494">
        <f t="shared" si="132"/>
        <v>1</v>
      </c>
      <c r="CZ133" s="494">
        <f t="shared" si="132"/>
        <v>1</v>
      </c>
      <c r="DA133" s="494">
        <f t="shared" si="132"/>
        <v>0</v>
      </c>
      <c r="DB133" s="503">
        <f t="shared" si="132"/>
        <v>-1</v>
      </c>
    </row>
    <row r="134" spans="1:106" x14ac:dyDescent="0.25">
      <c r="A134" s="296"/>
      <c r="B134" s="968" t="str">
        <f>$B$15</f>
        <v>Total</v>
      </c>
      <c r="C134" s="514">
        <f>SUM(C129:C133)</f>
        <v>170</v>
      </c>
      <c r="D134" s="433">
        <f>SUM(D129:D133)</f>
        <v>1051</v>
      </c>
      <c r="E134" s="433">
        <f t="shared" ref="E134:AE134" si="133">SUM(E129:E133)</f>
        <v>1069</v>
      </c>
      <c r="F134" s="432">
        <f t="shared" si="133"/>
        <v>990</v>
      </c>
      <c r="G134" s="433">
        <f t="shared" si="133"/>
        <v>1524</v>
      </c>
      <c r="H134" s="433">
        <f t="shared" si="133"/>
        <v>1146</v>
      </c>
      <c r="I134" s="433">
        <f t="shared" si="133"/>
        <v>1928</v>
      </c>
      <c r="J134" s="433">
        <f t="shared" si="133"/>
        <v>252</v>
      </c>
      <c r="K134" s="433">
        <f t="shared" si="133"/>
        <v>2</v>
      </c>
      <c r="L134" s="437">
        <f t="shared" si="133"/>
        <v>4</v>
      </c>
      <c r="M134" s="1060">
        <f t="shared" si="133"/>
        <v>51</v>
      </c>
      <c r="N134" s="437">
        <f t="shared" si="133"/>
        <v>67</v>
      </c>
      <c r="O134" s="436">
        <f t="shared" si="133"/>
        <v>25</v>
      </c>
      <c r="P134" s="436">
        <f t="shared" si="133"/>
        <v>0</v>
      </c>
      <c r="Q134" s="436">
        <f t="shared" si="133"/>
        <v>0</v>
      </c>
      <c r="R134" s="436">
        <f t="shared" si="133"/>
        <v>0</v>
      </c>
      <c r="S134" s="486">
        <f t="shared" si="133"/>
        <v>0</v>
      </c>
      <c r="T134" s="486">
        <f t="shared" si="133"/>
        <v>0</v>
      </c>
      <c r="U134" s="486">
        <f t="shared" si="133"/>
        <v>0</v>
      </c>
      <c r="V134" s="486">
        <f t="shared" si="133"/>
        <v>0</v>
      </c>
      <c r="W134" s="486">
        <f t="shared" si="133"/>
        <v>0</v>
      </c>
      <c r="X134" s="487">
        <f t="shared" si="133"/>
        <v>0</v>
      </c>
      <c r="Y134" s="488">
        <f t="shared" si="133"/>
        <v>0</v>
      </c>
      <c r="Z134" s="436">
        <f t="shared" si="133"/>
        <v>0</v>
      </c>
      <c r="AA134" s="486">
        <f t="shared" si="133"/>
        <v>0</v>
      </c>
      <c r="AB134" s="486">
        <f t="shared" si="133"/>
        <v>0</v>
      </c>
      <c r="AC134" s="486">
        <f t="shared" si="133"/>
        <v>0</v>
      </c>
      <c r="AD134" s="486">
        <f t="shared" si="133"/>
        <v>0</v>
      </c>
      <c r="AE134" s="486">
        <f t="shared" si="133"/>
        <v>0</v>
      </c>
      <c r="AF134" s="486">
        <v>247</v>
      </c>
      <c r="AG134" s="486">
        <v>102</v>
      </c>
      <c r="AH134" s="486">
        <v>597</v>
      </c>
      <c r="AI134" s="486">
        <v>402</v>
      </c>
      <c r="AJ134" s="489">
        <f>SUM(AJ129:AJ133)</f>
        <v>32</v>
      </c>
      <c r="AK134" s="490">
        <f>SUM(AK129:AK133)</f>
        <v>44</v>
      </c>
      <c r="AL134" s="489">
        <v>62</v>
      </c>
      <c r="AM134" s="513">
        <v>0</v>
      </c>
      <c r="AN134" s="491">
        <v>0</v>
      </c>
      <c r="AO134" s="491">
        <v>0</v>
      </c>
      <c r="AP134" s="491">
        <v>0</v>
      </c>
      <c r="AQ134" s="491">
        <f>SUM(AQ129:AQ133)</f>
        <v>1138</v>
      </c>
      <c r="AR134" s="491">
        <v>1323</v>
      </c>
      <c r="AS134" s="491">
        <v>1252</v>
      </c>
      <c r="AT134" s="491">
        <v>1819</v>
      </c>
      <c r="AU134" s="491">
        <v>270</v>
      </c>
      <c r="AV134" s="491">
        <v>22</v>
      </c>
      <c r="AW134" s="490">
        <v>48</v>
      </c>
      <c r="AX134" s="491">
        <v>115</v>
      </c>
      <c r="AY134" s="491">
        <v>150</v>
      </c>
      <c r="AZ134" s="491">
        <v>191</v>
      </c>
      <c r="BA134" s="491">
        <v>201</v>
      </c>
      <c r="BB134" s="491">
        <v>1386</v>
      </c>
      <c r="BC134" s="491">
        <v>1351</v>
      </c>
      <c r="BD134" s="491">
        <v>1201</v>
      </c>
      <c r="BE134" s="491">
        <v>1128</v>
      </c>
      <c r="BF134" s="491">
        <v>1496</v>
      </c>
      <c r="BG134" s="491">
        <v>254</v>
      </c>
      <c r="BH134" s="491">
        <v>39</v>
      </c>
      <c r="BI134" s="490">
        <v>17</v>
      </c>
      <c r="BJ134" s="491">
        <v>0</v>
      </c>
      <c r="BK134" s="491">
        <v>0</v>
      </c>
      <c r="BL134" s="491">
        <v>98</v>
      </c>
      <c r="BM134" s="491">
        <v>361</v>
      </c>
      <c r="BN134" s="491">
        <v>708</v>
      </c>
      <c r="BO134" s="491">
        <v>928</v>
      </c>
      <c r="BP134" s="491">
        <v>1360</v>
      </c>
      <c r="BQ134" s="491">
        <v>1573</v>
      </c>
      <c r="BR134" s="491">
        <v>949</v>
      </c>
      <c r="BS134" s="491"/>
      <c r="BT134" s="491"/>
      <c r="BU134" s="507">
        <f t="shared" ref="BU134:DB134" si="134">SUM(BU129:BU133)</f>
        <v>-145</v>
      </c>
      <c r="BV134" s="508">
        <f t="shared" si="134"/>
        <v>-1051</v>
      </c>
      <c r="BW134" s="508">
        <f t="shared" si="134"/>
        <v>-1069</v>
      </c>
      <c r="BX134" s="508">
        <f t="shared" si="134"/>
        <v>-990</v>
      </c>
      <c r="BY134" s="508">
        <f t="shared" si="134"/>
        <v>-1524</v>
      </c>
      <c r="BZ134" s="508">
        <f t="shared" si="134"/>
        <v>-1146</v>
      </c>
      <c r="CA134" s="508">
        <f t="shared" si="134"/>
        <v>-1928</v>
      </c>
      <c r="CB134" s="508">
        <f t="shared" si="134"/>
        <v>-252</v>
      </c>
      <c r="CC134" s="508">
        <f t="shared" si="134"/>
        <v>-2</v>
      </c>
      <c r="CD134" s="509">
        <f t="shared" si="134"/>
        <v>-4</v>
      </c>
      <c r="CE134" s="508">
        <f t="shared" si="134"/>
        <v>-51</v>
      </c>
      <c r="CF134" s="508">
        <f t="shared" si="134"/>
        <v>-67</v>
      </c>
      <c r="CG134" s="508">
        <f t="shared" si="134"/>
        <v>-25</v>
      </c>
      <c r="CH134" s="508">
        <f t="shared" si="134"/>
        <v>0</v>
      </c>
      <c r="CI134" s="508">
        <f t="shared" si="134"/>
        <v>0</v>
      </c>
      <c r="CJ134" s="508">
        <f t="shared" si="134"/>
        <v>0</v>
      </c>
      <c r="CK134" s="508">
        <f t="shared" si="134"/>
        <v>0</v>
      </c>
      <c r="CL134" s="510">
        <f t="shared" si="134"/>
        <v>247</v>
      </c>
      <c r="CM134" s="511">
        <f t="shared" si="134"/>
        <v>102</v>
      </c>
      <c r="CN134" s="510">
        <f t="shared" si="134"/>
        <v>597</v>
      </c>
      <c r="CO134" s="510">
        <f t="shared" si="134"/>
        <v>402</v>
      </c>
      <c r="CP134" s="510">
        <f t="shared" si="134"/>
        <v>32</v>
      </c>
      <c r="CQ134" s="512">
        <f t="shared" si="134"/>
        <v>44</v>
      </c>
      <c r="CR134" s="510">
        <f t="shared" si="134"/>
        <v>62</v>
      </c>
      <c r="CS134" s="510">
        <f t="shared" si="134"/>
        <v>3</v>
      </c>
      <c r="CT134" s="510">
        <f t="shared" si="134"/>
        <v>4</v>
      </c>
      <c r="CU134" s="510">
        <f t="shared" si="134"/>
        <v>5</v>
      </c>
      <c r="CV134" s="510">
        <f t="shared" si="134"/>
        <v>6</v>
      </c>
      <c r="CW134" s="510">
        <f t="shared" si="134"/>
        <v>163</v>
      </c>
      <c r="CX134" s="510">
        <f t="shared" si="134"/>
        <v>-185</v>
      </c>
      <c r="CY134" s="510">
        <f t="shared" si="134"/>
        <v>108</v>
      </c>
      <c r="CZ134" s="510">
        <f t="shared" si="134"/>
        <v>1001</v>
      </c>
      <c r="DA134" s="510">
        <f t="shared" si="134"/>
        <v>-21</v>
      </c>
      <c r="DB134" s="509">
        <f t="shared" si="134"/>
        <v>4</v>
      </c>
    </row>
    <row r="135" spans="1:106" x14ac:dyDescent="0.25">
      <c r="A135" s="296">
        <f>+A128+1</f>
        <v>19</v>
      </c>
      <c r="B135" s="1080" t="s">
        <v>88</v>
      </c>
      <c r="C135" s="514"/>
      <c r="D135" s="433"/>
      <c r="E135" s="433"/>
      <c r="F135" s="432"/>
      <c r="G135" s="433"/>
      <c r="H135" s="433"/>
      <c r="I135" s="433"/>
      <c r="J135" s="433"/>
      <c r="K135" s="433"/>
      <c r="L135" s="437"/>
      <c r="M135" s="1060"/>
      <c r="N135" s="437"/>
      <c r="O135" s="436"/>
      <c r="P135" s="436"/>
      <c r="Q135" s="436"/>
      <c r="R135" s="436"/>
      <c r="S135" s="486"/>
      <c r="T135" s="486"/>
      <c r="U135" s="486"/>
      <c r="V135" s="486"/>
      <c r="W135" s="486"/>
      <c r="X135" s="487"/>
      <c r="Y135" s="488"/>
      <c r="Z135" s="436"/>
      <c r="AA135" s="486"/>
      <c r="AB135" s="486"/>
      <c r="AC135" s="486"/>
      <c r="AD135" s="486"/>
      <c r="AE135" s="486"/>
      <c r="AF135" s="486"/>
      <c r="AG135" s="486"/>
      <c r="AH135" s="486"/>
      <c r="AI135" s="486"/>
      <c r="AJ135" s="489"/>
      <c r="AK135" s="490"/>
      <c r="AL135" s="489"/>
      <c r="AM135" s="513"/>
      <c r="AN135" s="491"/>
      <c r="AO135" s="491"/>
      <c r="AP135" s="491"/>
      <c r="AQ135" s="491"/>
      <c r="AR135" s="491"/>
      <c r="AS135" s="491"/>
      <c r="AT135" s="491"/>
      <c r="AU135" s="491"/>
      <c r="AV135" s="491"/>
      <c r="AW135" s="490"/>
      <c r="AX135" s="491"/>
      <c r="AY135" s="491"/>
      <c r="AZ135" s="491"/>
      <c r="BA135" s="491"/>
      <c r="BB135" s="491"/>
      <c r="BC135" s="491"/>
      <c r="BD135" s="491"/>
      <c r="BE135" s="491"/>
      <c r="BF135" s="491"/>
      <c r="BG135" s="491"/>
      <c r="BH135" s="491"/>
      <c r="BI135" s="490"/>
      <c r="BJ135" s="491"/>
      <c r="BK135" s="491"/>
      <c r="BL135" s="491"/>
      <c r="BM135" s="491"/>
      <c r="BN135" s="491"/>
      <c r="BO135" s="491"/>
      <c r="BP135" s="491"/>
      <c r="BQ135" s="491"/>
      <c r="BR135" s="491"/>
      <c r="BS135" s="491"/>
      <c r="BT135" s="491"/>
      <c r="BU135" s="507"/>
      <c r="BV135" s="508"/>
      <c r="BW135" s="481"/>
      <c r="BX135" s="481"/>
      <c r="BY135" s="481"/>
      <c r="BZ135" s="481"/>
      <c r="CA135" s="481"/>
      <c r="CB135" s="481"/>
      <c r="CC135" s="481"/>
      <c r="CD135" s="482"/>
      <c r="CE135" s="508"/>
      <c r="CF135" s="508"/>
      <c r="CG135" s="481"/>
      <c r="CH135" s="481"/>
      <c r="CI135" s="481"/>
      <c r="CJ135" s="481"/>
      <c r="CK135" s="481"/>
      <c r="CL135" s="483"/>
      <c r="CM135" s="483"/>
      <c r="CN135" s="484"/>
      <c r="CO135" s="484"/>
      <c r="CP135" s="484"/>
      <c r="CQ135" s="485"/>
      <c r="CR135" s="484"/>
      <c r="CS135" s="484"/>
      <c r="CT135" s="484"/>
      <c r="CU135" s="484"/>
      <c r="CV135" s="484"/>
      <c r="CW135" s="484"/>
      <c r="CX135" s="483"/>
      <c r="CY135" s="483"/>
      <c r="CZ135" s="483"/>
      <c r="DA135" s="483"/>
      <c r="DB135" s="482"/>
    </row>
    <row r="136" spans="1:106" x14ac:dyDescent="0.25">
      <c r="A136" s="296"/>
      <c r="B136" s="968" t="str">
        <f>$B$10</f>
        <v>Residential [1]</v>
      </c>
      <c r="C136" s="514">
        <v>6071</v>
      </c>
      <c r="D136" s="433">
        <v>8434</v>
      </c>
      <c r="E136" s="433">
        <v>10246</v>
      </c>
      <c r="F136" s="432">
        <v>8801</v>
      </c>
      <c r="G136" s="433">
        <v>8537</v>
      </c>
      <c r="H136" s="433">
        <v>7773</v>
      </c>
      <c r="I136" s="433">
        <v>6476</v>
      </c>
      <c r="J136" s="433">
        <v>4489</v>
      </c>
      <c r="K136" s="433">
        <v>3143</v>
      </c>
      <c r="L136" s="437">
        <v>2139</v>
      </c>
      <c r="M136" s="1060">
        <v>2751</v>
      </c>
      <c r="N136" s="437">
        <v>3727</v>
      </c>
      <c r="O136" s="436">
        <v>3018</v>
      </c>
      <c r="P136" s="436">
        <v>1624</v>
      </c>
      <c r="Q136" s="436">
        <v>1738</v>
      </c>
      <c r="R136" s="436">
        <v>1471</v>
      </c>
      <c r="S136" s="486">
        <v>1174</v>
      </c>
      <c r="T136" s="486">
        <v>957</v>
      </c>
      <c r="U136" s="486">
        <v>719</v>
      </c>
      <c r="V136" s="486">
        <v>605</v>
      </c>
      <c r="W136" s="486">
        <v>574</v>
      </c>
      <c r="X136" s="487">
        <v>449</v>
      </c>
      <c r="Y136" s="488">
        <v>603</v>
      </c>
      <c r="Z136" s="436">
        <v>869</v>
      </c>
      <c r="AA136" s="486">
        <v>1192</v>
      </c>
      <c r="AB136" s="486">
        <v>1373</v>
      </c>
      <c r="AC136" s="486">
        <v>1576</v>
      </c>
      <c r="AD136" s="486">
        <v>1958</v>
      </c>
      <c r="AE136" s="486">
        <v>2205</v>
      </c>
      <c r="AF136" s="486">
        <v>2045</v>
      </c>
      <c r="AG136" s="486">
        <v>2561</v>
      </c>
      <c r="AH136" s="486">
        <v>3747</v>
      </c>
      <c r="AI136" s="486">
        <v>3120</v>
      </c>
      <c r="AJ136" s="489">
        <v>1916</v>
      </c>
      <c r="AK136" s="490">
        <v>1683</v>
      </c>
      <c r="AL136" s="489">
        <v>1682</v>
      </c>
      <c r="AM136" s="489">
        <v>1866</v>
      </c>
      <c r="AN136" s="489">
        <v>1898</v>
      </c>
      <c r="AO136" s="489">
        <v>2057</v>
      </c>
      <c r="AP136" s="491">
        <v>2266</v>
      </c>
      <c r="AQ136" s="491">
        <v>3555</v>
      </c>
      <c r="AR136" s="491">
        <v>4492</v>
      </c>
      <c r="AS136" s="491">
        <v>4709</v>
      </c>
      <c r="AT136" s="491">
        <v>3988</v>
      </c>
      <c r="AU136" s="491">
        <v>3578</v>
      </c>
      <c r="AV136" s="491">
        <v>2523</v>
      </c>
      <c r="AW136" s="490">
        <v>1936</v>
      </c>
      <c r="AX136" s="491">
        <v>1880</v>
      </c>
      <c r="AY136" s="491">
        <v>2038</v>
      </c>
      <c r="AZ136" s="491">
        <v>1949</v>
      </c>
      <c r="BA136" s="491">
        <v>2016</v>
      </c>
      <c r="BB136" s="491">
        <v>2894</v>
      </c>
      <c r="BC136" s="491">
        <v>4170</v>
      </c>
      <c r="BD136" s="491">
        <v>5077</v>
      </c>
      <c r="BE136" s="491">
        <v>4391</v>
      </c>
      <c r="BF136" s="491">
        <v>4247</v>
      </c>
      <c r="BG136" s="491">
        <v>3150</v>
      </c>
      <c r="BH136" s="491">
        <v>1882</v>
      </c>
      <c r="BI136" s="490">
        <v>1800</v>
      </c>
      <c r="BJ136" s="491">
        <v>1700</v>
      </c>
      <c r="BK136" s="491">
        <v>1195</v>
      </c>
      <c r="BL136" s="491">
        <v>1679</v>
      </c>
      <c r="BM136" s="491">
        <v>3488</v>
      </c>
      <c r="BN136" s="491">
        <v>3424</v>
      </c>
      <c r="BO136" s="491">
        <v>4329</v>
      </c>
      <c r="BP136" s="491">
        <v>5145</v>
      </c>
      <c r="BQ136" s="491">
        <v>4495</v>
      </c>
      <c r="BR136" s="491">
        <v>3416</v>
      </c>
      <c r="BS136" s="491"/>
      <c r="BT136" s="491"/>
      <c r="BU136" s="439">
        <f t="shared" ref="BU136:CJ140" si="135">O136-C136</f>
        <v>-3053</v>
      </c>
      <c r="BV136" s="435">
        <f t="shared" si="135"/>
        <v>-6810</v>
      </c>
      <c r="BW136" s="435">
        <f t="shared" si="135"/>
        <v>-8508</v>
      </c>
      <c r="BX136" s="435">
        <f t="shared" si="135"/>
        <v>-7330</v>
      </c>
      <c r="BY136" s="435">
        <f t="shared" si="135"/>
        <v>-7363</v>
      </c>
      <c r="BZ136" s="435">
        <f t="shared" si="135"/>
        <v>-6816</v>
      </c>
      <c r="CA136" s="435">
        <f t="shared" si="135"/>
        <v>-5757</v>
      </c>
      <c r="CB136" s="435">
        <f t="shared" si="135"/>
        <v>-3884</v>
      </c>
      <c r="CC136" s="435">
        <f t="shared" si="135"/>
        <v>-2569</v>
      </c>
      <c r="CD136" s="440">
        <f t="shared" si="135"/>
        <v>-1690</v>
      </c>
      <c r="CE136" s="435">
        <f t="shared" si="135"/>
        <v>-2148</v>
      </c>
      <c r="CF136" s="435">
        <f t="shared" si="135"/>
        <v>-2858</v>
      </c>
      <c r="CG136" s="435">
        <f t="shared" si="135"/>
        <v>-1826</v>
      </c>
      <c r="CH136" s="435">
        <f t="shared" si="135"/>
        <v>-251</v>
      </c>
      <c r="CI136" s="435">
        <f t="shared" si="135"/>
        <v>-162</v>
      </c>
      <c r="CJ136" s="435">
        <f t="shared" si="135"/>
        <v>487</v>
      </c>
      <c r="CK136" s="435">
        <f t="shared" ref="CK136:CZ140" si="136">AE136-S136</f>
        <v>1031</v>
      </c>
      <c r="CL136" s="441">
        <f t="shared" si="136"/>
        <v>1088</v>
      </c>
      <c r="CM136" s="442">
        <f t="shared" si="136"/>
        <v>1842</v>
      </c>
      <c r="CN136" s="441">
        <f t="shared" si="136"/>
        <v>3142</v>
      </c>
      <c r="CO136" s="441">
        <f t="shared" si="136"/>
        <v>2546</v>
      </c>
      <c r="CP136" s="441">
        <f t="shared" si="136"/>
        <v>1467</v>
      </c>
      <c r="CQ136" s="443">
        <f t="shared" si="136"/>
        <v>1080</v>
      </c>
      <c r="CR136" s="441">
        <f t="shared" si="136"/>
        <v>813</v>
      </c>
      <c r="CS136" s="441">
        <f t="shared" si="136"/>
        <v>674</v>
      </c>
      <c r="CT136" s="441">
        <f t="shared" si="136"/>
        <v>525</v>
      </c>
      <c r="CU136" s="441">
        <f t="shared" si="136"/>
        <v>481</v>
      </c>
      <c r="CV136" s="441">
        <f t="shared" si="136"/>
        <v>308</v>
      </c>
      <c r="CW136" s="441">
        <f t="shared" si="136"/>
        <v>1350</v>
      </c>
      <c r="CX136" s="441">
        <f t="shared" si="136"/>
        <v>2447</v>
      </c>
      <c r="CY136" s="441">
        <f t="shared" si="136"/>
        <v>2148</v>
      </c>
      <c r="CZ136" s="441">
        <f t="shared" si="136"/>
        <v>241</v>
      </c>
      <c r="DA136" s="441">
        <f t="shared" ref="CY136:DB140" si="137">AU136-AI136</f>
        <v>458</v>
      </c>
      <c r="DB136" s="440">
        <f t="shared" si="137"/>
        <v>607</v>
      </c>
    </row>
    <row r="137" spans="1:106" x14ac:dyDescent="0.25">
      <c r="A137" s="296"/>
      <c r="B137" s="968" t="str">
        <f>$B$11</f>
        <v>Low Income Residential [2]</v>
      </c>
      <c r="C137" s="514">
        <v>1317</v>
      </c>
      <c r="D137" s="433">
        <v>1669</v>
      </c>
      <c r="E137" s="433">
        <v>3587</v>
      </c>
      <c r="F137" s="432">
        <v>3163</v>
      </c>
      <c r="G137" s="433">
        <v>3293</v>
      </c>
      <c r="H137" s="433">
        <v>3206</v>
      </c>
      <c r="I137" s="433">
        <v>2802</v>
      </c>
      <c r="J137" s="433">
        <v>2143</v>
      </c>
      <c r="K137" s="433">
        <v>726</v>
      </c>
      <c r="L137" s="437">
        <v>317</v>
      </c>
      <c r="M137" s="1060">
        <v>293</v>
      </c>
      <c r="N137" s="437">
        <v>338</v>
      </c>
      <c r="O137" s="436">
        <v>351</v>
      </c>
      <c r="P137" s="436">
        <v>318</v>
      </c>
      <c r="Q137" s="436">
        <v>403</v>
      </c>
      <c r="R137" s="436">
        <v>394</v>
      </c>
      <c r="S137" s="486">
        <v>341</v>
      </c>
      <c r="T137" s="486">
        <v>274</v>
      </c>
      <c r="U137" s="486">
        <v>201</v>
      </c>
      <c r="V137" s="486">
        <v>169</v>
      </c>
      <c r="W137" s="486">
        <v>93</v>
      </c>
      <c r="X137" s="487">
        <v>79</v>
      </c>
      <c r="Y137" s="488">
        <v>134</v>
      </c>
      <c r="Z137" s="436">
        <v>219</v>
      </c>
      <c r="AA137" s="486">
        <v>363</v>
      </c>
      <c r="AB137" s="486">
        <v>428</v>
      </c>
      <c r="AC137" s="486">
        <v>405</v>
      </c>
      <c r="AD137" s="486">
        <v>458</v>
      </c>
      <c r="AE137" s="486">
        <v>452</v>
      </c>
      <c r="AF137" s="486">
        <v>378</v>
      </c>
      <c r="AG137" s="486">
        <v>345</v>
      </c>
      <c r="AH137" s="486">
        <v>446</v>
      </c>
      <c r="AI137" s="486">
        <v>264</v>
      </c>
      <c r="AJ137" s="489">
        <v>183</v>
      </c>
      <c r="AK137" s="490">
        <v>204</v>
      </c>
      <c r="AL137" s="489">
        <v>230</v>
      </c>
      <c r="AM137" s="489">
        <v>312</v>
      </c>
      <c r="AN137" s="489">
        <v>433</v>
      </c>
      <c r="AO137" s="489">
        <v>493</v>
      </c>
      <c r="AP137" s="491">
        <v>501</v>
      </c>
      <c r="AQ137" s="491">
        <v>441</v>
      </c>
      <c r="AR137" s="491">
        <v>461</v>
      </c>
      <c r="AS137" s="491">
        <v>550</v>
      </c>
      <c r="AT137" s="491">
        <v>799</v>
      </c>
      <c r="AU137" s="491">
        <v>625</v>
      </c>
      <c r="AV137" s="491">
        <v>429</v>
      </c>
      <c r="AW137" s="490">
        <v>318</v>
      </c>
      <c r="AX137" s="491">
        <v>331</v>
      </c>
      <c r="AY137" s="491">
        <v>311</v>
      </c>
      <c r="AZ137" s="491">
        <v>306</v>
      </c>
      <c r="BA137" s="491">
        <v>357</v>
      </c>
      <c r="BB137" s="491">
        <v>426</v>
      </c>
      <c r="BC137" s="491">
        <v>536</v>
      </c>
      <c r="BD137" s="491">
        <v>649</v>
      </c>
      <c r="BE137" s="491">
        <v>503</v>
      </c>
      <c r="BF137" s="491">
        <v>505</v>
      </c>
      <c r="BG137" s="491">
        <v>376</v>
      </c>
      <c r="BH137" s="491">
        <v>257</v>
      </c>
      <c r="BI137" s="490">
        <v>255</v>
      </c>
      <c r="BJ137" s="491">
        <v>310</v>
      </c>
      <c r="BK137" s="491">
        <v>293</v>
      </c>
      <c r="BL137" s="491">
        <v>326</v>
      </c>
      <c r="BM137" s="491">
        <v>414</v>
      </c>
      <c r="BN137" s="491">
        <v>442</v>
      </c>
      <c r="BO137" s="491">
        <v>432</v>
      </c>
      <c r="BP137" s="491">
        <v>537</v>
      </c>
      <c r="BQ137" s="491">
        <v>817</v>
      </c>
      <c r="BR137" s="491">
        <v>715</v>
      </c>
      <c r="BS137" s="491"/>
      <c r="BT137" s="491"/>
      <c r="BU137" s="439">
        <f t="shared" si="135"/>
        <v>-966</v>
      </c>
      <c r="BV137" s="435">
        <f t="shared" si="135"/>
        <v>-1351</v>
      </c>
      <c r="BW137" s="435">
        <f t="shared" si="135"/>
        <v>-3184</v>
      </c>
      <c r="BX137" s="435">
        <f t="shared" si="135"/>
        <v>-2769</v>
      </c>
      <c r="BY137" s="435">
        <f t="shared" si="135"/>
        <v>-2952</v>
      </c>
      <c r="BZ137" s="435">
        <f t="shared" si="135"/>
        <v>-2932</v>
      </c>
      <c r="CA137" s="435">
        <f t="shared" si="135"/>
        <v>-2601</v>
      </c>
      <c r="CB137" s="435">
        <f t="shared" si="135"/>
        <v>-1974</v>
      </c>
      <c r="CC137" s="435">
        <f t="shared" si="135"/>
        <v>-633</v>
      </c>
      <c r="CD137" s="440">
        <f t="shared" si="135"/>
        <v>-238</v>
      </c>
      <c r="CE137" s="435">
        <f t="shared" si="135"/>
        <v>-159</v>
      </c>
      <c r="CF137" s="435">
        <f t="shared" si="135"/>
        <v>-119</v>
      </c>
      <c r="CG137" s="435">
        <f t="shared" si="135"/>
        <v>12</v>
      </c>
      <c r="CH137" s="435">
        <f t="shared" si="135"/>
        <v>110</v>
      </c>
      <c r="CI137" s="435">
        <f t="shared" si="135"/>
        <v>2</v>
      </c>
      <c r="CJ137" s="435">
        <f t="shared" si="135"/>
        <v>64</v>
      </c>
      <c r="CK137" s="435">
        <f t="shared" si="136"/>
        <v>111</v>
      </c>
      <c r="CL137" s="441">
        <f t="shared" si="136"/>
        <v>104</v>
      </c>
      <c r="CM137" s="442">
        <f t="shared" si="136"/>
        <v>144</v>
      </c>
      <c r="CN137" s="441">
        <f t="shared" si="136"/>
        <v>277</v>
      </c>
      <c r="CO137" s="441">
        <f t="shared" si="136"/>
        <v>171</v>
      </c>
      <c r="CP137" s="441">
        <f t="shared" si="136"/>
        <v>104</v>
      </c>
      <c r="CQ137" s="443">
        <f t="shared" si="136"/>
        <v>70</v>
      </c>
      <c r="CR137" s="441">
        <f t="shared" si="136"/>
        <v>11</v>
      </c>
      <c r="CS137" s="441">
        <f t="shared" si="136"/>
        <v>-51</v>
      </c>
      <c r="CT137" s="441">
        <f t="shared" si="136"/>
        <v>5</v>
      </c>
      <c r="CU137" s="441">
        <f t="shared" si="136"/>
        <v>88</v>
      </c>
      <c r="CV137" s="441">
        <f t="shared" si="136"/>
        <v>43</v>
      </c>
      <c r="CW137" s="441">
        <f t="shared" si="136"/>
        <v>-11</v>
      </c>
      <c r="CX137" s="441">
        <f t="shared" si="136"/>
        <v>83</v>
      </c>
      <c r="CY137" s="441">
        <f t="shared" si="137"/>
        <v>205</v>
      </c>
      <c r="CZ137" s="441">
        <f t="shared" si="137"/>
        <v>353</v>
      </c>
      <c r="DA137" s="441">
        <f t="shared" si="137"/>
        <v>361</v>
      </c>
      <c r="DB137" s="440">
        <f t="shared" si="137"/>
        <v>246</v>
      </c>
    </row>
    <row r="138" spans="1:106" x14ac:dyDescent="0.25">
      <c r="A138" s="296"/>
      <c r="B138" s="968" t="str">
        <f>$B$12</f>
        <v>Small C&amp;I [3]</v>
      </c>
      <c r="C138" s="514">
        <v>134</v>
      </c>
      <c r="D138" s="433">
        <v>190</v>
      </c>
      <c r="E138" s="433">
        <v>208</v>
      </c>
      <c r="F138" s="432">
        <v>163</v>
      </c>
      <c r="G138" s="433">
        <v>135</v>
      </c>
      <c r="H138" s="433">
        <v>104</v>
      </c>
      <c r="I138" s="433">
        <v>89</v>
      </c>
      <c r="J138" s="433">
        <v>66</v>
      </c>
      <c r="K138" s="433">
        <v>53</v>
      </c>
      <c r="L138" s="437">
        <v>47</v>
      </c>
      <c r="M138" s="1060">
        <v>64</v>
      </c>
      <c r="N138" s="437">
        <v>76</v>
      </c>
      <c r="O138" s="436">
        <v>44</v>
      </c>
      <c r="P138" s="436">
        <v>26</v>
      </c>
      <c r="Q138" s="436">
        <v>25</v>
      </c>
      <c r="R138" s="436">
        <v>26</v>
      </c>
      <c r="S138" s="486">
        <v>24</v>
      </c>
      <c r="T138" s="486">
        <v>20</v>
      </c>
      <c r="U138" s="486">
        <v>41</v>
      </c>
      <c r="V138" s="486">
        <v>82</v>
      </c>
      <c r="W138" s="486">
        <v>79</v>
      </c>
      <c r="X138" s="487">
        <v>86</v>
      </c>
      <c r="Y138" s="488">
        <v>88</v>
      </c>
      <c r="Z138" s="436">
        <v>139</v>
      </c>
      <c r="AA138" s="486">
        <v>135</v>
      </c>
      <c r="AB138" s="486">
        <v>239</v>
      </c>
      <c r="AC138" s="486">
        <v>214</v>
      </c>
      <c r="AD138" s="486">
        <v>180</v>
      </c>
      <c r="AE138" s="486">
        <v>269</v>
      </c>
      <c r="AF138" s="486">
        <v>273</v>
      </c>
      <c r="AG138" s="486">
        <v>200</v>
      </c>
      <c r="AH138" s="486">
        <v>170</v>
      </c>
      <c r="AI138" s="486">
        <v>142</v>
      </c>
      <c r="AJ138" s="489">
        <v>111</v>
      </c>
      <c r="AK138" s="490">
        <v>86</v>
      </c>
      <c r="AL138" s="489">
        <v>95</v>
      </c>
      <c r="AM138" s="489">
        <v>77</v>
      </c>
      <c r="AN138" s="489">
        <v>70</v>
      </c>
      <c r="AO138" s="489">
        <v>72</v>
      </c>
      <c r="AP138" s="491">
        <v>75</v>
      </c>
      <c r="AQ138" s="491">
        <v>153</v>
      </c>
      <c r="AR138" s="491">
        <v>136</v>
      </c>
      <c r="AS138" s="491">
        <v>123</v>
      </c>
      <c r="AT138" s="491">
        <v>158</v>
      </c>
      <c r="AU138" s="491">
        <v>145</v>
      </c>
      <c r="AV138" s="491">
        <v>120</v>
      </c>
      <c r="AW138" s="490">
        <v>113</v>
      </c>
      <c r="AX138" s="491">
        <v>112</v>
      </c>
      <c r="AY138" s="491">
        <v>153</v>
      </c>
      <c r="AZ138" s="491">
        <v>148</v>
      </c>
      <c r="BA138" s="491">
        <v>116</v>
      </c>
      <c r="BB138" s="491">
        <v>99</v>
      </c>
      <c r="BC138" s="491">
        <v>141</v>
      </c>
      <c r="BD138" s="491">
        <v>130</v>
      </c>
      <c r="BE138" s="491">
        <v>69</v>
      </c>
      <c r="BF138" s="491">
        <v>54</v>
      </c>
      <c r="BG138" s="491">
        <v>39</v>
      </c>
      <c r="BH138" s="491">
        <v>34</v>
      </c>
      <c r="BI138" s="490">
        <v>29</v>
      </c>
      <c r="BJ138" s="491">
        <v>126</v>
      </c>
      <c r="BK138" s="491">
        <v>104</v>
      </c>
      <c r="BL138" s="491">
        <v>157</v>
      </c>
      <c r="BM138" s="491">
        <v>161</v>
      </c>
      <c r="BN138" s="491">
        <v>132</v>
      </c>
      <c r="BO138" s="491">
        <v>150</v>
      </c>
      <c r="BP138" s="491">
        <v>171</v>
      </c>
      <c r="BQ138" s="491">
        <v>140</v>
      </c>
      <c r="BR138" s="491">
        <v>104</v>
      </c>
      <c r="BS138" s="491"/>
      <c r="BT138" s="491"/>
      <c r="BU138" s="439">
        <f t="shared" si="135"/>
        <v>-90</v>
      </c>
      <c r="BV138" s="435">
        <f t="shared" si="135"/>
        <v>-164</v>
      </c>
      <c r="BW138" s="435">
        <f t="shared" si="135"/>
        <v>-183</v>
      </c>
      <c r="BX138" s="435">
        <f t="shared" si="135"/>
        <v>-137</v>
      </c>
      <c r="BY138" s="435">
        <f t="shared" si="135"/>
        <v>-111</v>
      </c>
      <c r="BZ138" s="435">
        <f t="shared" si="135"/>
        <v>-84</v>
      </c>
      <c r="CA138" s="435">
        <f t="shared" si="135"/>
        <v>-48</v>
      </c>
      <c r="CB138" s="435">
        <f t="shared" si="135"/>
        <v>16</v>
      </c>
      <c r="CC138" s="435">
        <f t="shared" si="135"/>
        <v>26</v>
      </c>
      <c r="CD138" s="440">
        <f t="shared" si="135"/>
        <v>39</v>
      </c>
      <c r="CE138" s="435">
        <f t="shared" si="135"/>
        <v>24</v>
      </c>
      <c r="CF138" s="435">
        <f t="shared" si="135"/>
        <v>63</v>
      </c>
      <c r="CG138" s="435">
        <f t="shared" si="135"/>
        <v>91</v>
      </c>
      <c r="CH138" s="435">
        <f t="shared" si="135"/>
        <v>213</v>
      </c>
      <c r="CI138" s="435">
        <f t="shared" si="135"/>
        <v>189</v>
      </c>
      <c r="CJ138" s="435">
        <f t="shared" si="135"/>
        <v>154</v>
      </c>
      <c r="CK138" s="435">
        <f t="shared" si="136"/>
        <v>245</v>
      </c>
      <c r="CL138" s="441">
        <f t="shared" si="136"/>
        <v>253</v>
      </c>
      <c r="CM138" s="442">
        <f t="shared" si="136"/>
        <v>159</v>
      </c>
      <c r="CN138" s="441">
        <f t="shared" si="136"/>
        <v>88</v>
      </c>
      <c r="CO138" s="441">
        <f t="shared" si="136"/>
        <v>63</v>
      </c>
      <c r="CP138" s="441">
        <f t="shared" si="136"/>
        <v>25</v>
      </c>
      <c r="CQ138" s="443">
        <f t="shared" si="136"/>
        <v>-2</v>
      </c>
      <c r="CR138" s="441">
        <f t="shared" si="136"/>
        <v>-44</v>
      </c>
      <c r="CS138" s="441">
        <f t="shared" si="136"/>
        <v>-58</v>
      </c>
      <c r="CT138" s="441">
        <f t="shared" si="136"/>
        <v>-169</v>
      </c>
      <c r="CU138" s="441">
        <f t="shared" si="136"/>
        <v>-142</v>
      </c>
      <c r="CV138" s="441">
        <f t="shared" si="136"/>
        <v>-105</v>
      </c>
      <c r="CW138" s="441">
        <f t="shared" si="136"/>
        <v>-116</v>
      </c>
      <c r="CX138" s="441">
        <f t="shared" si="136"/>
        <v>-137</v>
      </c>
      <c r="CY138" s="441">
        <f t="shared" si="137"/>
        <v>-77</v>
      </c>
      <c r="CZ138" s="441">
        <f t="shared" si="137"/>
        <v>-12</v>
      </c>
      <c r="DA138" s="441">
        <f t="shared" si="137"/>
        <v>3</v>
      </c>
      <c r="DB138" s="440">
        <f t="shared" si="137"/>
        <v>9</v>
      </c>
    </row>
    <row r="139" spans="1:106" x14ac:dyDescent="0.25">
      <c r="A139" s="296"/>
      <c r="B139" s="968" t="str">
        <f>$B$13</f>
        <v>Medium C&amp;I [4]</v>
      </c>
      <c r="C139" s="514">
        <v>54</v>
      </c>
      <c r="D139" s="433">
        <v>62</v>
      </c>
      <c r="E139" s="433">
        <v>69</v>
      </c>
      <c r="F139" s="432">
        <v>59</v>
      </c>
      <c r="G139" s="433">
        <v>54</v>
      </c>
      <c r="H139" s="433">
        <v>48</v>
      </c>
      <c r="I139" s="433">
        <v>37</v>
      </c>
      <c r="J139" s="433">
        <v>23</v>
      </c>
      <c r="K139" s="433">
        <v>24</v>
      </c>
      <c r="L139" s="437">
        <v>27</v>
      </c>
      <c r="M139" s="1060">
        <v>28</v>
      </c>
      <c r="N139" s="437">
        <v>39</v>
      </c>
      <c r="O139" s="436">
        <v>30</v>
      </c>
      <c r="P139" s="436">
        <v>10</v>
      </c>
      <c r="Q139" s="436">
        <v>10</v>
      </c>
      <c r="R139" s="436">
        <v>12</v>
      </c>
      <c r="S139" s="486">
        <v>16</v>
      </c>
      <c r="T139" s="486">
        <v>21</v>
      </c>
      <c r="U139" s="486">
        <v>30</v>
      </c>
      <c r="V139" s="486">
        <v>35</v>
      </c>
      <c r="W139" s="486">
        <v>32</v>
      </c>
      <c r="X139" s="487">
        <v>21</v>
      </c>
      <c r="Y139" s="488">
        <v>12</v>
      </c>
      <c r="Z139" s="436">
        <v>20</v>
      </c>
      <c r="AA139" s="486">
        <v>21</v>
      </c>
      <c r="AB139" s="486">
        <v>45</v>
      </c>
      <c r="AC139" s="486">
        <v>36</v>
      </c>
      <c r="AD139" s="486">
        <v>39</v>
      </c>
      <c r="AE139" s="486">
        <v>59</v>
      </c>
      <c r="AF139" s="486">
        <v>73</v>
      </c>
      <c r="AG139" s="486">
        <v>43</v>
      </c>
      <c r="AH139" s="486">
        <v>49</v>
      </c>
      <c r="AI139" s="486">
        <v>39</v>
      </c>
      <c r="AJ139" s="489">
        <v>34</v>
      </c>
      <c r="AK139" s="490">
        <v>34</v>
      </c>
      <c r="AL139" s="489">
        <v>39</v>
      </c>
      <c r="AM139" s="489">
        <v>23</v>
      </c>
      <c r="AN139" s="489">
        <v>20</v>
      </c>
      <c r="AO139" s="489">
        <v>24</v>
      </c>
      <c r="AP139" s="491">
        <v>29</v>
      </c>
      <c r="AQ139" s="491">
        <v>36</v>
      </c>
      <c r="AR139" s="491">
        <v>35</v>
      </c>
      <c r="AS139" s="491">
        <v>31</v>
      </c>
      <c r="AT139" s="491">
        <v>42</v>
      </c>
      <c r="AU139" s="491">
        <v>37</v>
      </c>
      <c r="AV139" s="491">
        <v>32</v>
      </c>
      <c r="AW139" s="490">
        <v>32</v>
      </c>
      <c r="AX139" s="491">
        <v>33</v>
      </c>
      <c r="AY139" s="491">
        <v>43</v>
      </c>
      <c r="AZ139" s="491">
        <v>32</v>
      </c>
      <c r="BA139" s="491">
        <v>34</v>
      </c>
      <c r="BB139" s="491">
        <v>38</v>
      </c>
      <c r="BC139" s="491">
        <v>40</v>
      </c>
      <c r="BD139" s="491">
        <v>44</v>
      </c>
      <c r="BE139" s="491">
        <v>22</v>
      </c>
      <c r="BF139" s="491">
        <v>20</v>
      </c>
      <c r="BG139" s="491">
        <v>17</v>
      </c>
      <c r="BH139" s="491">
        <v>14</v>
      </c>
      <c r="BI139" s="490">
        <v>13</v>
      </c>
      <c r="BJ139" s="491">
        <v>4</v>
      </c>
      <c r="BK139" s="491">
        <v>1</v>
      </c>
      <c r="BL139" s="491">
        <v>3</v>
      </c>
      <c r="BM139" s="491">
        <v>4</v>
      </c>
      <c r="BN139" s="491">
        <v>4</v>
      </c>
      <c r="BO139" s="491">
        <v>48</v>
      </c>
      <c r="BP139" s="491">
        <v>42</v>
      </c>
      <c r="BQ139" s="491">
        <v>38</v>
      </c>
      <c r="BR139" s="491">
        <v>21</v>
      </c>
      <c r="BS139" s="491"/>
      <c r="BT139" s="491"/>
      <c r="BU139" s="439">
        <f t="shared" si="135"/>
        <v>-24</v>
      </c>
      <c r="BV139" s="435">
        <f t="shared" si="135"/>
        <v>-52</v>
      </c>
      <c r="BW139" s="435">
        <f t="shared" si="135"/>
        <v>-59</v>
      </c>
      <c r="BX139" s="435">
        <f t="shared" si="135"/>
        <v>-47</v>
      </c>
      <c r="BY139" s="435">
        <f t="shared" si="135"/>
        <v>-38</v>
      </c>
      <c r="BZ139" s="435">
        <f t="shared" si="135"/>
        <v>-27</v>
      </c>
      <c r="CA139" s="435">
        <f t="shared" si="135"/>
        <v>-7</v>
      </c>
      <c r="CB139" s="435">
        <f t="shared" si="135"/>
        <v>12</v>
      </c>
      <c r="CC139" s="435">
        <f t="shared" si="135"/>
        <v>8</v>
      </c>
      <c r="CD139" s="440">
        <f t="shared" si="135"/>
        <v>-6</v>
      </c>
      <c r="CE139" s="435">
        <f t="shared" si="135"/>
        <v>-16</v>
      </c>
      <c r="CF139" s="435">
        <f t="shared" si="135"/>
        <v>-19</v>
      </c>
      <c r="CG139" s="435">
        <f t="shared" si="135"/>
        <v>-9</v>
      </c>
      <c r="CH139" s="435">
        <f t="shared" si="135"/>
        <v>35</v>
      </c>
      <c r="CI139" s="435">
        <f t="shared" si="135"/>
        <v>26</v>
      </c>
      <c r="CJ139" s="435">
        <f t="shared" si="135"/>
        <v>27</v>
      </c>
      <c r="CK139" s="435">
        <f t="shared" si="136"/>
        <v>43</v>
      </c>
      <c r="CL139" s="441">
        <f t="shared" si="136"/>
        <v>52</v>
      </c>
      <c r="CM139" s="442">
        <f t="shared" si="136"/>
        <v>13</v>
      </c>
      <c r="CN139" s="441">
        <f t="shared" si="136"/>
        <v>14</v>
      </c>
      <c r="CO139" s="441">
        <f t="shared" si="136"/>
        <v>7</v>
      </c>
      <c r="CP139" s="441">
        <f t="shared" si="136"/>
        <v>13</v>
      </c>
      <c r="CQ139" s="443">
        <f t="shared" si="136"/>
        <v>22</v>
      </c>
      <c r="CR139" s="441">
        <f t="shared" si="136"/>
        <v>19</v>
      </c>
      <c r="CS139" s="441">
        <f t="shared" si="136"/>
        <v>2</v>
      </c>
      <c r="CT139" s="441">
        <f t="shared" si="136"/>
        <v>-25</v>
      </c>
      <c r="CU139" s="441">
        <f t="shared" si="136"/>
        <v>-12</v>
      </c>
      <c r="CV139" s="441">
        <f t="shared" si="136"/>
        <v>-10</v>
      </c>
      <c r="CW139" s="441">
        <f t="shared" si="136"/>
        <v>-23</v>
      </c>
      <c r="CX139" s="441">
        <f t="shared" si="136"/>
        <v>-38</v>
      </c>
      <c r="CY139" s="441">
        <f t="shared" si="137"/>
        <v>-12</v>
      </c>
      <c r="CZ139" s="441">
        <f t="shared" si="137"/>
        <v>-7</v>
      </c>
      <c r="DA139" s="441">
        <f t="shared" si="137"/>
        <v>-2</v>
      </c>
      <c r="DB139" s="440">
        <f t="shared" si="137"/>
        <v>-2</v>
      </c>
    </row>
    <row r="140" spans="1:106" ht="17.25" x14ac:dyDescent="0.4">
      <c r="A140" s="296"/>
      <c r="B140" s="968" t="str">
        <f>$B$14</f>
        <v>Large C&amp;I [5]</v>
      </c>
      <c r="C140" s="515">
        <v>5</v>
      </c>
      <c r="D140" s="445">
        <v>7</v>
      </c>
      <c r="E140" s="445">
        <v>8</v>
      </c>
      <c r="F140" s="444">
        <v>7</v>
      </c>
      <c r="G140" s="445">
        <v>6</v>
      </c>
      <c r="H140" s="445">
        <v>5</v>
      </c>
      <c r="I140" s="445">
        <v>3</v>
      </c>
      <c r="J140" s="445">
        <v>2</v>
      </c>
      <c r="K140" s="445">
        <v>3</v>
      </c>
      <c r="L140" s="449">
        <v>2</v>
      </c>
      <c r="M140" s="1061">
        <v>3</v>
      </c>
      <c r="N140" s="449">
        <v>2</v>
      </c>
      <c r="O140" s="495">
        <v>1</v>
      </c>
      <c r="P140" s="495">
        <v>0</v>
      </c>
      <c r="Q140" s="495">
        <v>2</v>
      </c>
      <c r="R140" s="495">
        <v>0</v>
      </c>
      <c r="S140" s="496">
        <v>3</v>
      </c>
      <c r="T140" s="496">
        <v>4</v>
      </c>
      <c r="U140" s="496">
        <v>6</v>
      </c>
      <c r="V140" s="496">
        <v>6</v>
      </c>
      <c r="W140" s="496">
        <v>3</v>
      </c>
      <c r="X140" s="497">
        <v>2</v>
      </c>
      <c r="Y140" s="498">
        <v>1</v>
      </c>
      <c r="Z140" s="495">
        <v>2</v>
      </c>
      <c r="AA140" s="496">
        <v>2</v>
      </c>
      <c r="AB140" s="496">
        <v>3</v>
      </c>
      <c r="AC140" s="496">
        <v>7</v>
      </c>
      <c r="AD140" s="496">
        <v>7</v>
      </c>
      <c r="AE140" s="496">
        <v>6</v>
      </c>
      <c r="AF140" s="496">
        <v>5</v>
      </c>
      <c r="AG140" s="496">
        <v>2</v>
      </c>
      <c r="AH140" s="496">
        <v>2</v>
      </c>
      <c r="AI140" s="496">
        <v>2</v>
      </c>
      <c r="AJ140" s="499">
        <v>2</v>
      </c>
      <c r="AK140" s="500">
        <v>2</v>
      </c>
      <c r="AL140" s="499">
        <v>1</v>
      </c>
      <c r="AM140" s="499">
        <v>1</v>
      </c>
      <c r="AN140" s="499">
        <v>1</v>
      </c>
      <c r="AO140" s="499">
        <v>1</v>
      </c>
      <c r="AP140" s="501">
        <v>1</v>
      </c>
      <c r="AQ140" s="501">
        <v>1</v>
      </c>
      <c r="AR140" s="501">
        <v>3</v>
      </c>
      <c r="AS140" s="501">
        <v>4</v>
      </c>
      <c r="AT140" s="501">
        <v>3</v>
      </c>
      <c r="AU140" s="501">
        <v>4</v>
      </c>
      <c r="AV140" s="501">
        <v>3</v>
      </c>
      <c r="AW140" s="500">
        <v>4</v>
      </c>
      <c r="AX140" s="501">
        <v>3</v>
      </c>
      <c r="AY140" s="501">
        <v>2</v>
      </c>
      <c r="AZ140" s="501">
        <v>6</v>
      </c>
      <c r="BA140" s="501">
        <v>6</v>
      </c>
      <c r="BB140" s="501">
        <v>5</v>
      </c>
      <c r="BC140" s="501">
        <v>5</v>
      </c>
      <c r="BD140" s="501">
        <v>5</v>
      </c>
      <c r="BE140" s="501">
        <v>3</v>
      </c>
      <c r="BF140" s="501">
        <v>3</v>
      </c>
      <c r="BG140" s="501">
        <v>3</v>
      </c>
      <c r="BH140" s="501">
        <v>3</v>
      </c>
      <c r="BI140" s="500">
        <v>3</v>
      </c>
      <c r="BJ140" s="501">
        <v>0</v>
      </c>
      <c r="BK140" s="501">
        <v>0</v>
      </c>
      <c r="BL140" s="501">
        <v>0</v>
      </c>
      <c r="BM140" s="501">
        <v>0</v>
      </c>
      <c r="BN140" s="501">
        <v>0</v>
      </c>
      <c r="BO140" s="501">
        <v>3</v>
      </c>
      <c r="BP140" s="501">
        <v>2</v>
      </c>
      <c r="BQ140" s="501">
        <v>2</v>
      </c>
      <c r="BR140" s="501">
        <v>2</v>
      </c>
      <c r="BS140" s="501"/>
      <c r="BT140" s="501"/>
      <c r="BU140" s="493">
        <f t="shared" si="135"/>
        <v>-4</v>
      </c>
      <c r="BV140" s="502">
        <f t="shared" si="135"/>
        <v>-7</v>
      </c>
      <c r="BW140" s="502">
        <f t="shared" si="135"/>
        <v>-6</v>
      </c>
      <c r="BX140" s="502">
        <f t="shared" si="135"/>
        <v>-7</v>
      </c>
      <c r="BY140" s="502">
        <f t="shared" si="135"/>
        <v>-3</v>
      </c>
      <c r="BZ140" s="502">
        <f t="shared" si="135"/>
        <v>-1</v>
      </c>
      <c r="CA140" s="502">
        <f t="shared" si="135"/>
        <v>3</v>
      </c>
      <c r="CB140" s="502">
        <f t="shared" si="135"/>
        <v>4</v>
      </c>
      <c r="CC140" s="502">
        <f t="shared" si="135"/>
        <v>0</v>
      </c>
      <c r="CD140" s="503">
        <f t="shared" si="135"/>
        <v>0</v>
      </c>
      <c r="CE140" s="502">
        <f t="shared" si="135"/>
        <v>-2</v>
      </c>
      <c r="CF140" s="502">
        <f t="shared" si="135"/>
        <v>0</v>
      </c>
      <c r="CG140" s="502">
        <f t="shared" si="135"/>
        <v>1</v>
      </c>
      <c r="CH140" s="502">
        <f t="shared" si="135"/>
        <v>3</v>
      </c>
      <c r="CI140" s="502">
        <f t="shared" si="135"/>
        <v>5</v>
      </c>
      <c r="CJ140" s="502">
        <f t="shared" si="135"/>
        <v>7</v>
      </c>
      <c r="CK140" s="502">
        <f t="shared" si="136"/>
        <v>3</v>
      </c>
      <c r="CL140" s="494">
        <f t="shared" si="136"/>
        <v>1</v>
      </c>
      <c r="CM140" s="492">
        <f t="shared" si="136"/>
        <v>-4</v>
      </c>
      <c r="CN140" s="494">
        <f t="shared" si="136"/>
        <v>-4</v>
      </c>
      <c r="CO140" s="494">
        <f t="shared" si="136"/>
        <v>-1</v>
      </c>
      <c r="CP140" s="494">
        <f t="shared" si="136"/>
        <v>0</v>
      </c>
      <c r="CQ140" s="504">
        <f t="shared" si="136"/>
        <v>1</v>
      </c>
      <c r="CR140" s="494">
        <f t="shared" si="136"/>
        <v>-1</v>
      </c>
      <c r="CS140" s="494">
        <f t="shared" si="136"/>
        <v>-1</v>
      </c>
      <c r="CT140" s="494">
        <f t="shared" si="136"/>
        <v>-2</v>
      </c>
      <c r="CU140" s="494">
        <f t="shared" si="136"/>
        <v>-6</v>
      </c>
      <c r="CV140" s="494">
        <f t="shared" si="136"/>
        <v>-6</v>
      </c>
      <c r="CW140" s="494">
        <f t="shared" si="136"/>
        <v>-5</v>
      </c>
      <c r="CX140" s="494">
        <f t="shared" si="136"/>
        <v>-2</v>
      </c>
      <c r="CY140" s="494">
        <f t="shared" si="137"/>
        <v>2</v>
      </c>
      <c r="CZ140" s="494">
        <f t="shared" si="137"/>
        <v>1</v>
      </c>
      <c r="DA140" s="494">
        <f t="shared" si="137"/>
        <v>2</v>
      </c>
      <c r="DB140" s="503">
        <f t="shared" si="137"/>
        <v>1</v>
      </c>
    </row>
    <row r="141" spans="1:106" ht="15.75" thickBot="1" x14ac:dyDescent="0.3">
      <c r="A141" s="296"/>
      <c r="B141" s="977" t="str">
        <f>$B$15</f>
        <v>Total</v>
      </c>
      <c r="C141" s="516">
        <f>SUM(C136:C140)</f>
        <v>7581</v>
      </c>
      <c r="D141" s="459">
        <f>SUM(D136:D140)</f>
        <v>10362</v>
      </c>
      <c r="E141" s="459">
        <f t="shared" ref="E141:CC141" si="138">SUM(E136:E140)</f>
        <v>14118</v>
      </c>
      <c r="F141" s="459">
        <f t="shared" si="138"/>
        <v>12193</v>
      </c>
      <c r="G141" s="459">
        <f t="shared" si="138"/>
        <v>12025</v>
      </c>
      <c r="H141" s="459">
        <f t="shared" si="138"/>
        <v>11136</v>
      </c>
      <c r="I141" s="459">
        <f t="shared" si="138"/>
        <v>9407</v>
      </c>
      <c r="J141" s="459">
        <f t="shared" si="138"/>
        <v>6723</v>
      </c>
      <c r="K141" s="459">
        <f t="shared" si="138"/>
        <v>3949</v>
      </c>
      <c r="L141" s="461">
        <f t="shared" si="138"/>
        <v>2532</v>
      </c>
      <c r="M141" s="1062">
        <f t="shared" si="138"/>
        <v>3139</v>
      </c>
      <c r="N141" s="461">
        <f t="shared" si="138"/>
        <v>4182</v>
      </c>
      <c r="O141" s="517">
        <f t="shared" si="138"/>
        <v>3444</v>
      </c>
      <c r="P141" s="517">
        <f t="shared" si="138"/>
        <v>1978</v>
      </c>
      <c r="Q141" s="517">
        <f t="shared" si="138"/>
        <v>2178</v>
      </c>
      <c r="R141" s="517">
        <f t="shared" si="138"/>
        <v>1903</v>
      </c>
      <c r="S141" s="517">
        <f t="shared" si="138"/>
        <v>1558</v>
      </c>
      <c r="T141" s="517">
        <f t="shared" si="138"/>
        <v>1276</v>
      </c>
      <c r="U141" s="517">
        <f t="shared" si="138"/>
        <v>997</v>
      </c>
      <c r="V141" s="517">
        <f t="shared" si="138"/>
        <v>897</v>
      </c>
      <c r="W141" s="517">
        <f t="shared" si="138"/>
        <v>781</v>
      </c>
      <c r="X141" s="518">
        <f t="shared" si="138"/>
        <v>637</v>
      </c>
      <c r="Y141" s="519">
        <f t="shared" si="138"/>
        <v>838</v>
      </c>
      <c r="Z141" s="517">
        <f t="shared" si="138"/>
        <v>1249</v>
      </c>
      <c r="AA141" s="517">
        <f t="shared" si="138"/>
        <v>1713</v>
      </c>
      <c r="AB141" s="517">
        <f t="shared" si="138"/>
        <v>2088</v>
      </c>
      <c r="AC141" s="517">
        <f t="shared" si="138"/>
        <v>2238</v>
      </c>
      <c r="AD141" s="517">
        <f t="shared" si="138"/>
        <v>2642</v>
      </c>
      <c r="AE141" s="517">
        <f t="shared" si="138"/>
        <v>2991</v>
      </c>
      <c r="AF141" s="517">
        <f t="shared" si="138"/>
        <v>2774</v>
      </c>
      <c r="AG141" s="517">
        <v>3151</v>
      </c>
      <c r="AH141" s="517">
        <f t="shared" ref="AH141" si="139">SUM(AH136:AH140)</f>
        <v>4414</v>
      </c>
      <c r="AI141" s="517">
        <f>SUM(AI136:AI140)</f>
        <v>3567</v>
      </c>
      <c r="AJ141" s="520">
        <v>2246</v>
      </c>
      <c r="AK141" s="521">
        <f t="shared" ref="AK141:AR141" si="140">SUM(AK136:AK140)</f>
        <v>2009</v>
      </c>
      <c r="AL141" s="520">
        <f t="shared" si="140"/>
        <v>2047</v>
      </c>
      <c r="AM141" s="522">
        <f t="shared" si="140"/>
        <v>2279</v>
      </c>
      <c r="AN141" s="522">
        <f t="shared" si="140"/>
        <v>2422</v>
      </c>
      <c r="AO141" s="522">
        <f t="shared" si="140"/>
        <v>2647</v>
      </c>
      <c r="AP141" s="522">
        <f t="shared" si="140"/>
        <v>2872</v>
      </c>
      <c r="AQ141" s="522">
        <f t="shared" si="140"/>
        <v>4186</v>
      </c>
      <c r="AR141" s="522">
        <f t="shared" si="140"/>
        <v>5127</v>
      </c>
      <c r="AS141" s="522">
        <v>5417</v>
      </c>
      <c r="AT141" s="522">
        <v>4990</v>
      </c>
      <c r="AU141" s="522">
        <v>4389</v>
      </c>
      <c r="AV141" s="522">
        <v>3107</v>
      </c>
      <c r="AW141" s="523">
        <v>2403</v>
      </c>
      <c r="AX141" s="522">
        <v>2359</v>
      </c>
      <c r="AY141" s="522">
        <v>2547</v>
      </c>
      <c r="AZ141" s="522">
        <v>2441</v>
      </c>
      <c r="BA141" s="522">
        <v>2529</v>
      </c>
      <c r="BB141" s="522">
        <v>3462</v>
      </c>
      <c r="BC141" s="522">
        <v>4892</v>
      </c>
      <c r="BD141" s="522">
        <v>5905</v>
      </c>
      <c r="BE141" s="522">
        <v>4988</v>
      </c>
      <c r="BF141" s="522">
        <v>4829</v>
      </c>
      <c r="BG141" s="522">
        <v>3585</v>
      </c>
      <c r="BH141" s="522">
        <v>2190</v>
      </c>
      <c r="BI141" s="523">
        <v>2100</v>
      </c>
      <c r="BJ141" s="522">
        <v>2140</v>
      </c>
      <c r="BK141" s="522">
        <v>1593</v>
      </c>
      <c r="BL141" s="522">
        <v>2165</v>
      </c>
      <c r="BM141" s="522">
        <v>4067</v>
      </c>
      <c r="BN141" s="522">
        <v>4002</v>
      </c>
      <c r="BO141" s="522">
        <v>4962</v>
      </c>
      <c r="BP141" s="522">
        <v>5897</v>
      </c>
      <c r="BQ141" s="522">
        <v>5492</v>
      </c>
      <c r="BR141" s="522">
        <v>4258</v>
      </c>
      <c r="BS141" s="522"/>
      <c r="BT141" s="522"/>
      <c r="BU141" s="524">
        <f t="shared" si="138"/>
        <v>-4137</v>
      </c>
      <c r="BV141" s="525">
        <f t="shared" si="138"/>
        <v>-8384</v>
      </c>
      <c r="BW141" s="525">
        <f t="shared" si="138"/>
        <v>-11940</v>
      </c>
      <c r="BX141" s="525">
        <f t="shared" si="138"/>
        <v>-10290</v>
      </c>
      <c r="BY141" s="525">
        <f t="shared" si="138"/>
        <v>-10467</v>
      </c>
      <c r="BZ141" s="525">
        <f t="shared" si="138"/>
        <v>-9860</v>
      </c>
      <c r="CA141" s="525">
        <f t="shared" si="138"/>
        <v>-8410</v>
      </c>
      <c r="CB141" s="525">
        <f t="shared" si="138"/>
        <v>-5826</v>
      </c>
      <c r="CC141" s="525">
        <f t="shared" si="138"/>
        <v>-3168</v>
      </c>
      <c r="CD141" s="526">
        <f t="shared" ref="CD141:DB141" si="141">SUM(CD136:CD140)</f>
        <v>-1895</v>
      </c>
      <c r="CE141" s="525">
        <f t="shared" si="141"/>
        <v>-2301</v>
      </c>
      <c r="CF141" s="525">
        <f t="shared" si="141"/>
        <v>-2933</v>
      </c>
      <c r="CG141" s="525">
        <f t="shared" si="141"/>
        <v>-1731</v>
      </c>
      <c r="CH141" s="525">
        <f t="shared" si="141"/>
        <v>110</v>
      </c>
      <c r="CI141" s="525">
        <f t="shared" si="141"/>
        <v>60</v>
      </c>
      <c r="CJ141" s="525">
        <f t="shared" si="141"/>
        <v>739</v>
      </c>
      <c r="CK141" s="525">
        <f t="shared" si="141"/>
        <v>1433</v>
      </c>
      <c r="CL141" s="527">
        <f t="shared" si="141"/>
        <v>1498</v>
      </c>
      <c r="CM141" s="528">
        <f t="shared" si="141"/>
        <v>2154</v>
      </c>
      <c r="CN141" s="527">
        <f t="shared" si="141"/>
        <v>3517</v>
      </c>
      <c r="CO141" s="527">
        <f t="shared" si="141"/>
        <v>2786</v>
      </c>
      <c r="CP141" s="457">
        <f t="shared" si="141"/>
        <v>1609</v>
      </c>
      <c r="CQ141" s="465">
        <f t="shared" si="141"/>
        <v>1171</v>
      </c>
      <c r="CR141" s="457">
        <f t="shared" si="141"/>
        <v>798</v>
      </c>
      <c r="CS141" s="457">
        <f t="shared" si="141"/>
        <v>566</v>
      </c>
      <c r="CT141" s="457">
        <f t="shared" si="141"/>
        <v>334</v>
      </c>
      <c r="CU141" s="457">
        <f t="shared" si="141"/>
        <v>409</v>
      </c>
      <c r="CV141" s="457">
        <f t="shared" si="141"/>
        <v>230</v>
      </c>
      <c r="CW141" s="457">
        <f t="shared" si="141"/>
        <v>1195</v>
      </c>
      <c r="CX141" s="527">
        <f t="shared" si="141"/>
        <v>2353</v>
      </c>
      <c r="CY141" s="527">
        <f t="shared" si="141"/>
        <v>2266</v>
      </c>
      <c r="CZ141" s="527">
        <f t="shared" si="141"/>
        <v>576</v>
      </c>
      <c r="DA141" s="527">
        <f t="shared" si="141"/>
        <v>822</v>
      </c>
      <c r="DB141" s="526">
        <f t="shared" si="141"/>
        <v>861</v>
      </c>
    </row>
    <row r="142" spans="1:106" ht="30" x14ac:dyDescent="0.25">
      <c r="A142" s="296">
        <v>20</v>
      </c>
      <c r="B142" s="1081" t="s">
        <v>89</v>
      </c>
      <c r="C142" s="514"/>
      <c r="D142" s="433"/>
      <c r="E142" s="433"/>
      <c r="F142" s="432"/>
      <c r="G142" s="433"/>
      <c r="H142" s="433"/>
      <c r="I142" s="433"/>
      <c r="J142" s="433"/>
      <c r="K142" s="433"/>
      <c r="L142" s="437"/>
      <c r="M142" s="1060"/>
      <c r="N142" s="437"/>
      <c r="O142" s="436"/>
      <c r="P142" s="436"/>
      <c r="Q142" s="436"/>
      <c r="R142" s="436"/>
      <c r="S142" s="486"/>
      <c r="T142" s="486"/>
      <c r="U142" s="486"/>
      <c r="V142" s="486"/>
      <c r="W142" s="486"/>
      <c r="X142" s="487"/>
      <c r="Y142" s="488"/>
      <c r="Z142" s="436"/>
      <c r="AA142" s="486"/>
      <c r="AB142" s="486"/>
      <c r="AC142" s="486"/>
      <c r="AD142" s="486"/>
      <c r="AE142" s="486"/>
      <c r="AF142" s="486"/>
      <c r="AG142" s="486"/>
      <c r="AH142" s="486"/>
      <c r="AI142" s="486"/>
      <c r="AJ142" s="489"/>
      <c r="AK142" s="490"/>
      <c r="AL142" s="489"/>
      <c r="AM142" s="513"/>
      <c r="AN142" s="491"/>
      <c r="AO142" s="491"/>
      <c r="AP142" s="491"/>
      <c r="AQ142" s="491"/>
      <c r="AR142" s="491"/>
      <c r="AS142" s="491"/>
      <c r="AT142" s="491"/>
      <c r="AU142" s="491"/>
      <c r="AV142" s="491"/>
      <c r="AW142" s="490"/>
      <c r="AX142" s="491"/>
      <c r="AY142" s="491"/>
      <c r="AZ142" s="491"/>
      <c r="BA142" s="491"/>
      <c r="BB142" s="491"/>
      <c r="BC142" s="491"/>
      <c r="BD142" s="491"/>
      <c r="BE142" s="491"/>
      <c r="BF142" s="491"/>
      <c r="BG142" s="491"/>
      <c r="BH142" s="491"/>
      <c r="BI142" s="490"/>
      <c r="BJ142" s="491"/>
      <c r="BK142" s="491"/>
      <c r="BL142" s="491"/>
      <c r="BM142" s="491"/>
      <c r="BN142" s="491"/>
      <c r="BO142" s="491"/>
      <c r="BP142" s="491"/>
      <c r="BQ142" s="491"/>
      <c r="BR142" s="491"/>
      <c r="BS142" s="491"/>
      <c r="BT142" s="491"/>
      <c r="BU142" s="439"/>
      <c r="BV142" s="435"/>
      <c r="BW142" s="435"/>
      <c r="BX142" s="435"/>
      <c r="BY142" s="435"/>
      <c r="BZ142" s="435"/>
      <c r="CA142" s="435"/>
      <c r="CB142" s="435"/>
      <c r="CC142" s="435"/>
      <c r="CD142" s="440"/>
      <c r="CE142" s="435"/>
      <c r="CF142" s="435"/>
      <c r="CG142" s="435"/>
      <c r="CH142" s="435"/>
      <c r="CI142" s="435"/>
      <c r="CJ142" s="435"/>
      <c r="CK142" s="435"/>
      <c r="CL142" s="441"/>
      <c r="CM142" s="442"/>
      <c r="CN142" s="441"/>
      <c r="CO142" s="441"/>
      <c r="CP142" s="441"/>
      <c r="CQ142" s="443"/>
      <c r="CR142" s="441"/>
      <c r="CS142" s="441"/>
      <c r="CT142" s="441"/>
      <c r="CU142" s="441"/>
      <c r="CV142" s="441"/>
      <c r="CW142" s="441"/>
      <c r="CX142" s="441"/>
      <c r="CY142" s="441"/>
      <c r="CZ142" s="441"/>
      <c r="DA142" s="441"/>
      <c r="DB142" s="440"/>
    </row>
    <row r="143" spans="1:106" x14ac:dyDescent="0.25">
      <c r="B143" s="968" t="s">
        <v>41</v>
      </c>
      <c r="C143" s="514"/>
      <c r="D143" s="433"/>
      <c r="E143" s="433"/>
      <c r="F143" s="432"/>
      <c r="G143" s="433"/>
      <c r="H143" s="433"/>
      <c r="I143" s="433"/>
      <c r="J143" s="433"/>
      <c r="K143" s="433"/>
      <c r="L143" s="437"/>
      <c r="M143" s="1060"/>
      <c r="N143" s="437"/>
      <c r="O143" s="436"/>
      <c r="P143" s="436"/>
      <c r="Q143" s="436"/>
      <c r="R143" s="436"/>
      <c r="S143" s="486"/>
      <c r="T143" s="486"/>
      <c r="U143" s="486"/>
      <c r="V143" s="486"/>
      <c r="W143" s="486"/>
      <c r="X143" s="487"/>
      <c r="Y143" s="488"/>
      <c r="Z143" s="436"/>
      <c r="AA143" s="486"/>
      <c r="AB143" s="486"/>
      <c r="AC143" s="486"/>
      <c r="AD143" s="486"/>
      <c r="AE143" s="486">
        <v>0</v>
      </c>
      <c r="AF143" s="486">
        <v>0</v>
      </c>
      <c r="AG143" s="486">
        <v>0</v>
      </c>
      <c r="AH143" s="486">
        <v>188</v>
      </c>
      <c r="AI143" s="486">
        <v>202</v>
      </c>
      <c r="AJ143" s="489">
        <v>18</v>
      </c>
      <c r="AK143" s="490">
        <v>12</v>
      </c>
      <c r="AL143" s="489">
        <v>3</v>
      </c>
      <c r="AM143" s="513">
        <v>0</v>
      </c>
      <c r="AN143" s="491">
        <v>0</v>
      </c>
      <c r="AO143" s="491">
        <v>0</v>
      </c>
      <c r="AP143" s="491">
        <v>0</v>
      </c>
      <c r="AQ143" s="491">
        <v>362</v>
      </c>
      <c r="AR143" s="491">
        <v>836</v>
      </c>
      <c r="AS143" s="491">
        <v>1067</v>
      </c>
      <c r="AT143" s="491">
        <v>675</v>
      </c>
      <c r="AU143" s="491">
        <v>630</v>
      </c>
      <c r="AV143" s="491">
        <v>111</v>
      </c>
      <c r="AW143" s="490">
        <v>52</v>
      </c>
      <c r="AX143" s="491">
        <v>22</v>
      </c>
      <c r="AY143" s="491">
        <v>22</v>
      </c>
      <c r="AZ143" s="491">
        <v>12</v>
      </c>
      <c r="BA143" s="491">
        <v>29</v>
      </c>
      <c r="BB143" s="491">
        <v>578</v>
      </c>
      <c r="BC143" s="491">
        <v>586</v>
      </c>
      <c r="BD143" s="491">
        <v>839</v>
      </c>
      <c r="BE143" s="491">
        <v>756</v>
      </c>
      <c r="BF143" s="491">
        <v>924</v>
      </c>
      <c r="BG143" s="491">
        <v>701</v>
      </c>
      <c r="BH143" s="491">
        <v>123</v>
      </c>
      <c r="BI143" s="490">
        <v>92</v>
      </c>
      <c r="BJ143" s="491">
        <v>26</v>
      </c>
      <c r="BK143" s="491">
        <v>26</v>
      </c>
      <c r="BL143" s="491">
        <v>20</v>
      </c>
      <c r="BM143" s="491">
        <v>456</v>
      </c>
      <c r="BN143" s="491">
        <v>236</v>
      </c>
      <c r="BO143" s="491">
        <v>455</v>
      </c>
      <c r="BP143" s="491">
        <v>758</v>
      </c>
      <c r="BQ143" s="491">
        <v>902</v>
      </c>
      <c r="BR143" s="491">
        <v>984</v>
      </c>
      <c r="BS143" s="491"/>
      <c r="BT143" s="491"/>
      <c r="BU143" s="439"/>
      <c r="BV143" s="435"/>
      <c r="BW143" s="435"/>
      <c r="BX143" s="435"/>
      <c r="BY143" s="435"/>
      <c r="BZ143" s="435"/>
      <c r="CA143" s="435"/>
      <c r="CB143" s="435"/>
      <c r="CC143" s="435"/>
      <c r="CD143" s="440"/>
      <c r="CE143" s="435"/>
      <c r="CF143" s="435"/>
      <c r="CG143" s="435"/>
      <c r="CH143" s="435"/>
      <c r="CI143" s="435"/>
      <c r="CJ143" s="435"/>
      <c r="CK143" s="441">
        <f t="shared" ref="CK143:CZ146" si="142">AE143-S143</f>
        <v>0</v>
      </c>
      <c r="CL143" s="441">
        <f t="shared" si="142"/>
        <v>0</v>
      </c>
      <c r="CM143" s="442">
        <f t="shared" si="142"/>
        <v>0</v>
      </c>
      <c r="CN143" s="441">
        <f t="shared" si="142"/>
        <v>188</v>
      </c>
      <c r="CO143" s="441">
        <f t="shared" si="142"/>
        <v>202</v>
      </c>
      <c r="CP143" s="441">
        <f t="shared" si="142"/>
        <v>18</v>
      </c>
      <c r="CQ143" s="443">
        <f t="shared" si="142"/>
        <v>12</v>
      </c>
      <c r="CR143" s="489">
        <f t="shared" si="142"/>
        <v>3</v>
      </c>
      <c r="CS143" s="489">
        <f t="shared" si="142"/>
        <v>0</v>
      </c>
      <c r="CT143" s="489">
        <f t="shared" si="142"/>
        <v>0</v>
      </c>
      <c r="CU143" s="489">
        <f t="shared" si="142"/>
        <v>0</v>
      </c>
      <c r="CV143" s="489">
        <f t="shared" si="142"/>
        <v>0</v>
      </c>
      <c r="CW143" s="489">
        <f t="shared" si="142"/>
        <v>362</v>
      </c>
      <c r="CX143" s="441">
        <f t="shared" si="142"/>
        <v>836</v>
      </c>
      <c r="CY143" s="441">
        <f t="shared" si="142"/>
        <v>1067</v>
      </c>
      <c r="CZ143" s="441">
        <f t="shared" si="142"/>
        <v>487</v>
      </c>
      <c r="DA143" s="441">
        <f t="shared" ref="CU143:DB146" si="143">AU143-AI143</f>
        <v>428</v>
      </c>
      <c r="DB143" s="440">
        <f t="shared" si="143"/>
        <v>93</v>
      </c>
    </row>
    <row r="144" spans="1:106" x14ac:dyDescent="0.25">
      <c r="B144" s="968" t="s">
        <v>42</v>
      </c>
      <c r="C144" s="514"/>
      <c r="D144" s="433"/>
      <c r="E144" s="433"/>
      <c r="F144" s="432"/>
      <c r="G144" s="433"/>
      <c r="H144" s="433"/>
      <c r="I144" s="433"/>
      <c r="J144" s="433"/>
      <c r="K144" s="433"/>
      <c r="L144" s="437"/>
      <c r="M144" s="1060"/>
      <c r="N144" s="437"/>
      <c r="O144" s="436"/>
      <c r="P144" s="436"/>
      <c r="Q144" s="436"/>
      <c r="R144" s="436"/>
      <c r="S144" s="486"/>
      <c r="T144" s="486"/>
      <c r="U144" s="486"/>
      <c r="V144" s="486"/>
      <c r="W144" s="486"/>
      <c r="X144" s="487"/>
      <c r="Y144" s="488"/>
      <c r="Z144" s="436"/>
      <c r="AA144" s="486"/>
      <c r="AB144" s="486"/>
      <c r="AC144" s="486"/>
      <c r="AD144" s="486"/>
      <c r="AE144" s="486">
        <v>0</v>
      </c>
      <c r="AF144" s="486">
        <v>0</v>
      </c>
      <c r="AG144" s="486">
        <v>0</v>
      </c>
      <c r="AH144" s="486">
        <v>55</v>
      </c>
      <c r="AI144" s="486">
        <v>53</v>
      </c>
      <c r="AJ144" s="489">
        <v>3</v>
      </c>
      <c r="AK144" s="490">
        <v>4</v>
      </c>
      <c r="AL144" s="489">
        <v>0</v>
      </c>
      <c r="AM144" s="513">
        <v>0</v>
      </c>
      <c r="AN144" s="491">
        <v>0</v>
      </c>
      <c r="AO144" s="491">
        <v>0</v>
      </c>
      <c r="AP144" s="491">
        <v>0</v>
      </c>
      <c r="AQ144" s="491">
        <v>14</v>
      </c>
      <c r="AR144" s="491">
        <v>2</v>
      </c>
      <c r="AS144" s="491">
        <v>6</v>
      </c>
      <c r="AT144" s="491">
        <v>946</v>
      </c>
      <c r="AU144" s="491">
        <v>129</v>
      </c>
      <c r="AV144" s="491">
        <v>37</v>
      </c>
      <c r="AW144" s="490">
        <v>12</v>
      </c>
      <c r="AX144" s="491">
        <v>12</v>
      </c>
      <c r="AY144" s="491">
        <v>4</v>
      </c>
      <c r="AZ144" s="491">
        <v>3</v>
      </c>
      <c r="BA144" s="491">
        <v>5</v>
      </c>
      <c r="BB144" s="491">
        <v>221</v>
      </c>
      <c r="BC144" s="491">
        <v>203</v>
      </c>
      <c r="BD144" s="491">
        <v>234</v>
      </c>
      <c r="BE144" s="491">
        <v>273</v>
      </c>
      <c r="BF144" s="491">
        <v>319</v>
      </c>
      <c r="BG144" s="491">
        <v>201</v>
      </c>
      <c r="BH144" s="491">
        <v>35</v>
      </c>
      <c r="BI144" s="490">
        <v>14</v>
      </c>
      <c r="BJ144" s="491">
        <v>0</v>
      </c>
      <c r="BK144" s="491">
        <v>0</v>
      </c>
      <c r="BL144" s="491">
        <v>2</v>
      </c>
      <c r="BM144" s="491">
        <v>106</v>
      </c>
      <c r="BN144" s="491">
        <v>50</v>
      </c>
      <c r="BO144" s="491">
        <v>86</v>
      </c>
      <c r="BP144" s="491">
        <v>191</v>
      </c>
      <c r="BQ144" s="491">
        <v>297</v>
      </c>
      <c r="BR144" s="491">
        <v>215</v>
      </c>
      <c r="BS144" s="491"/>
      <c r="BT144" s="491"/>
      <c r="BU144" s="439"/>
      <c r="BV144" s="435"/>
      <c r="BW144" s="435"/>
      <c r="BX144" s="435"/>
      <c r="BY144" s="435"/>
      <c r="BZ144" s="435"/>
      <c r="CA144" s="435"/>
      <c r="CB144" s="435"/>
      <c r="CC144" s="435"/>
      <c r="CD144" s="440"/>
      <c r="CE144" s="435"/>
      <c r="CF144" s="435"/>
      <c r="CG144" s="435"/>
      <c r="CH144" s="435"/>
      <c r="CI144" s="435"/>
      <c r="CJ144" s="435"/>
      <c r="CK144" s="441">
        <f t="shared" si="142"/>
        <v>0</v>
      </c>
      <c r="CL144" s="441">
        <f t="shared" si="142"/>
        <v>0</v>
      </c>
      <c r="CM144" s="442">
        <f t="shared" si="142"/>
        <v>0</v>
      </c>
      <c r="CN144" s="441">
        <f t="shared" si="142"/>
        <v>55</v>
      </c>
      <c r="CO144" s="441">
        <f t="shared" si="142"/>
        <v>53</v>
      </c>
      <c r="CP144" s="441">
        <f t="shared" si="142"/>
        <v>3</v>
      </c>
      <c r="CQ144" s="443">
        <f t="shared" si="142"/>
        <v>4</v>
      </c>
      <c r="CR144" s="489">
        <f t="shared" si="142"/>
        <v>0</v>
      </c>
      <c r="CS144" s="489">
        <f t="shared" si="142"/>
        <v>0</v>
      </c>
      <c r="CT144" s="489">
        <f t="shared" si="142"/>
        <v>0</v>
      </c>
      <c r="CU144" s="489">
        <f t="shared" si="143"/>
        <v>0</v>
      </c>
      <c r="CV144" s="489">
        <f t="shared" si="143"/>
        <v>0</v>
      </c>
      <c r="CW144" s="489">
        <f t="shared" si="143"/>
        <v>14</v>
      </c>
      <c r="CX144" s="441">
        <f t="shared" si="143"/>
        <v>2</v>
      </c>
      <c r="CY144" s="441">
        <f t="shared" si="143"/>
        <v>6</v>
      </c>
      <c r="CZ144" s="441">
        <f t="shared" si="143"/>
        <v>891</v>
      </c>
      <c r="DA144" s="441">
        <f t="shared" si="143"/>
        <v>76</v>
      </c>
      <c r="DB144" s="440">
        <f t="shared" si="143"/>
        <v>34</v>
      </c>
    </row>
    <row r="145" spans="2:106" x14ac:dyDescent="0.25">
      <c r="B145" s="968" t="s">
        <v>43</v>
      </c>
      <c r="C145" s="514"/>
      <c r="D145" s="433"/>
      <c r="E145" s="433"/>
      <c r="F145" s="432"/>
      <c r="G145" s="433"/>
      <c r="H145" s="433"/>
      <c r="I145" s="433"/>
      <c r="J145" s="433"/>
      <c r="K145" s="433"/>
      <c r="L145" s="437"/>
      <c r="M145" s="1060"/>
      <c r="N145" s="437"/>
      <c r="O145" s="436"/>
      <c r="P145" s="436"/>
      <c r="Q145" s="436"/>
      <c r="R145" s="436"/>
      <c r="S145" s="486"/>
      <c r="T145" s="486"/>
      <c r="U145" s="486"/>
      <c r="V145" s="486"/>
      <c r="W145" s="486"/>
      <c r="X145" s="487"/>
      <c r="Y145" s="488"/>
      <c r="Z145" s="436"/>
      <c r="AA145" s="486"/>
      <c r="AB145" s="486"/>
      <c r="AC145" s="486"/>
      <c r="AD145" s="486"/>
      <c r="AE145" s="486">
        <v>2</v>
      </c>
      <c r="AF145" s="486">
        <v>28</v>
      </c>
      <c r="AG145" s="486">
        <v>27</v>
      </c>
      <c r="AH145" s="486">
        <v>55</v>
      </c>
      <c r="AI145" s="486">
        <v>90</v>
      </c>
      <c r="AJ145" s="489">
        <v>37</v>
      </c>
      <c r="AK145" s="490">
        <v>35</v>
      </c>
      <c r="AL145" s="489">
        <v>41</v>
      </c>
      <c r="AM145" s="513">
        <v>4</v>
      </c>
      <c r="AN145" s="491">
        <v>0</v>
      </c>
      <c r="AO145" s="491">
        <v>0</v>
      </c>
      <c r="AP145" s="491">
        <v>0</v>
      </c>
      <c r="AQ145" s="491">
        <v>8</v>
      </c>
      <c r="AR145" s="491">
        <v>20</v>
      </c>
      <c r="AS145" s="491">
        <v>21</v>
      </c>
      <c r="AT145" s="491">
        <v>72</v>
      </c>
      <c r="AU145" s="491">
        <v>78</v>
      </c>
      <c r="AV145" s="491">
        <v>57</v>
      </c>
      <c r="AW145" s="490">
        <v>47</v>
      </c>
      <c r="AX145" s="491">
        <v>78</v>
      </c>
      <c r="AY145" s="491">
        <v>83</v>
      </c>
      <c r="AZ145" s="491">
        <v>76</v>
      </c>
      <c r="BA145" s="491">
        <v>43</v>
      </c>
      <c r="BB145" s="491">
        <v>9</v>
      </c>
      <c r="BC145" s="491">
        <v>17</v>
      </c>
      <c r="BD145" s="491">
        <v>11</v>
      </c>
      <c r="BE145" s="491">
        <v>39</v>
      </c>
      <c r="BF145" s="491">
        <v>73</v>
      </c>
      <c r="BG145" s="491">
        <v>174</v>
      </c>
      <c r="BH145" s="491">
        <v>77</v>
      </c>
      <c r="BI145" s="490">
        <v>45</v>
      </c>
      <c r="BJ145" s="491">
        <v>15</v>
      </c>
      <c r="BK145" s="491">
        <v>5</v>
      </c>
      <c r="BL145" s="491">
        <v>20</v>
      </c>
      <c r="BM145" s="491">
        <v>8</v>
      </c>
      <c r="BN145" s="491">
        <v>22</v>
      </c>
      <c r="BO145" s="491">
        <v>10</v>
      </c>
      <c r="BP145" s="491">
        <v>17</v>
      </c>
      <c r="BQ145" s="491">
        <v>24</v>
      </c>
      <c r="BR145" s="491">
        <v>89</v>
      </c>
      <c r="BS145" s="491"/>
      <c r="BT145" s="491"/>
      <c r="BU145" s="439"/>
      <c r="BV145" s="435"/>
      <c r="BW145" s="435"/>
      <c r="BX145" s="435"/>
      <c r="BY145" s="435"/>
      <c r="BZ145" s="435"/>
      <c r="CA145" s="435"/>
      <c r="CB145" s="435"/>
      <c r="CC145" s="435"/>
      <c r="CD145" s="440"/>
      <c r="CE145" s="435"/>
      <c r="CF145" s="435"/>
      <c r="CG145" s="435"/>
      <c r="CH145" s="435"/>
      <c r="CI145" s="435"/>
      <c r="CJ145" s="435"/>
      <c r="CK145" s="441">
        <f t="shared" si="142"/>
        <v>2</v>
      </c>
      <c r="CL145" s="441">
        <f t="shared" si="142"/>
        <v>28</v>
      </c>
      <c r="CM145" s="442">
        <f t="shared" si="142"/>
        <v>27</v>
      </c>
      <c r="CN145" s="441">
        <f t="shared" si="142"/>
        <v>55</v>
      </c>
      <c r="CO145" s="441">
        <f t="shared" si="142"/>
        <v>90</v>
      </c>
      <c r="CP145" s="441">
        <f t="shared" si="142"/>
        <v>37</v>
      </c>
      <c r="CQ145" s="443">
        <f t="shared" si="142"/>
        <v>35</v>
      </c>
      <c r="CR145" s="489">
        <f t="shared" si="142"/>
        <v>41</v>
      </c>
      <c r="CS145" s="489">
        <f t="shared" si="142"/>
        <v>4</v>
      </c>
      <c r="CT145" s="489">
        <f t="shared" si="142"/>
        <v>0</v>
      </c>
      <c r="CU145" s="489">
        <f t="shared" si="143"/>
        <v>0</v>
      </c>
      <c r="CV145" s="489">
        <f t="shared" si="143"/>
        <v>0</v>
      </c>
      <c r="CW145" s="489">
        <f t="shared" si="143"/>
        <v>6</v>
      </c>
      <c r="CX145" s="441">
        <f t="shared" si="143"/>
        <v>-8</v>
      </c>
      <c r="CY145" s="441">
        <f t="shared" si="143"/>
        <v>-6</v>
      </c>
      <c r="CZ145" s="441">
        <f t="shared" si="143"/>
        <v>17</v>
      </c>
      <c r="DA145" s="441">
        <f t="shared" si="143"/>
        <v>-12</v>
      </c>
      <c r="DB145" s="440">
        <f t="shared" si="143"/>
        <v>20</v>
      </c>
    </row>
    <row r="146" spans="2:106" ht="17.25" x14ac:dyDescent="0.4">
      <c r="B146" s="968" t="s">
        <v>60</v>
      </c>
      <c r="C146" s="515"/>
      <c r="D146" s="445"/>
      <c r="E146" s="445"/>
      <c r="F146" s="444"/>
      <c r="G146" s="445"/>
      <c r="H146" s="445"/>
      <c r="I146" s="445"/>
      <c r="J146" s="445"/>
      <c r="K146" s="445"/>
      <c r="L146" s="449"/>
      <c r="M146" s="1061"/>
      <c r="N146" s="449"/>
      <c r="O146" s="495"/>
      <c r="P146" s="495"/>
      <c r="Q146" s="495"/>
      <c r="R146" s="495"/>
      <c r="S146" s="496"/>
      <c r="T146" s="496"/>
      <c r="U146" s="496"/>
      <c r="V146" s="496"/>
      <c r="W146" s="496"/>
      <c r="X146" s="497"/>
      <c r="Y146" s="498"/>
      <c r="Z146" s="495"/>
      <c r="AA146" s="496"/>
      <c r="AB146" s="496"/>
      <c r="AC146" s="496"/>
      <c r="AD146" s="496"/>
      <c r="AE146" s="486">
        <v>0</v>
      </c>
      <c r="AF146" s="486">
        <v>3</v>
      </c>
      <c r="AG146" s="486">
        <v>8</v>
      </c>
      <c r="AH146" s="486">
        <v>5</v>
      </c>
      <c r="AI146" s="486">
        <v>7</v>
      </c>
      <c r="AJ146" s="489">
        <v>5</v>
      </c>
      <c r="AK146" s="490">
        <v>7</v>
      </c>
      <c r="AL146" s="489">
        <v>2</v>
      </c>
      <c r="AM146" s="513">
        <v>0</v>
      </c>
      <c r="AN146" s="491">
        <v>0</v>
      </c>
      <c r="AO146" s="491">
        <v>0</v>
      </c>
      <c r="AP146" s="491">
        <v>0</v>
      </c>
      <c r="AQ146" s="491">
        <v>0</v>
      </c>
      <c r="AR146" s="491">
        <v>5</v>
      </c>
      <c r="AS146" s="491">
        <v>2</v>
      </c>
      <c r="AT146" s="491">
        <v>6</v>
      </c>
      <c r="AU146" s="491">
        <v>12</v>
      </c>
      <c r="AV146" s="491">
        <v>4</v>
      </c>
      <c r="AW146" s="490">
        <v>4</v>
      </c>
      <c r="AX146" s="491">
        <v>5</v>
      </c>
      <c r="AY146" s="491">
        <v>5</v>
      </c>
      <c r="AZ146" s="491">
        <v>7</v>
      </c>
      <c r="BA146" s="491">
        <v>1</v>
      </c>
      <c r="BB146" s="491">
        <v>6</v>
      </c>
      <c r="BC146" s="491">
        <v>2</v>
      </c>
      <c r="BD146" s="491">
        <v>3</v>
      </c>
      <c r="BE146" s="491">
        <v>4</v>
      </c>
      <c r="BF146" s="491">
        <v>0</v>
      </c>
      <c r="BG146" s="491">
        <v>18</v>
      </c>
      <c r="BH146" s="491">
        <v>6</v>
      </c>
      <c r="BI146" s="490">
        <v>3</v>
      </c>
      <c r="BJ146" s="491">
        <v>0</v>
      </c>
      <c r="BK146" s="491">
        <v>1</v>
      </c>
      <c r="BL146" s="491">
        <v>0</v>
      </c>
      <c r="BM146" s="491">
        <v>0</v>
      </c>
      <c r="BN146" s="491">
        <v>0</v>
      </c>
      <c r="BO146" s="491">
        <v>3</v>
      </c>
      <c r="BP146" s="491">
        <v>4</v>
      </c>
      <c r="BQ146" s="491">
        <v>6</v>
      </c>
      <c r="BR146" s="491">
        <v>7</v>
      </c>
      <c r="BS146" s="491"/>
      <c r="BT146" s="491"/>
      <c r="BU146" s="439" t="s">
        <v>90</v>
      </c>
      <c r="BV146" s="486"/>
      <c r="BW146" s="486"/>
      <c r="BX146" s="502"/>
      <c r="BY146" s="502"/>
      <c r="BZ146" s="502"/>
      <c r="CA146" s="502"/>
      <c r="CB146" s="502"/>
      <c r="CC146" s="502"/>
      <c r="CD146" s="503"/>
      <c r="CE146" s="502"/>
      <c r="CF146" s="502"/>
      <c r="CG146" s="502"/>
      <c r="CH146" s="502"/>
      <c r="CI146" s="502"/>
      <c r="CJ146" s="502"/>
      <c r="CK146" s="441">
        <f t="shared" si="142"/>
        <v>0</v>
      </c>
      <c r="CL146" s="441">
        <f t="shared" si="142"/>
        <v>3</v>
      </c>
      <c r="CM146" s="442">
        <f t="shared" si="142"/>
        <v>8</v>
      </c>
      <c r="CN146" s="441">
        <f t="shared" si="142"/>
        <v>5</v>
      </c>
      <c r="CO146" s="441">
        <f t="shared" si="142"/>
        <v>7</v>
      </c>
      <c r="CP146" s="441">
        <f t="shared" si="142"/>
        <v>5</v>
      </c>
      <c r="CQ146" s="443">
        <f t="shared" si="142"/>
        <v>7</v>
      </c>
      <c r="CR146" s="489">
        <f t="shared" si="142"/>
        <v>2</v>
      </c>
      <c r="CS146" s="489">
        <f t="shared" si="142"/>
        <v>0</v>
      </c>
      <c r="CT146" s="489">
        <f t="shared" si="142"/>
        <v>0</v>
      </c>
      <c r="CU146" s="489">
        <f t="shared" si="143"/>
        <v>0</v>
      </c>
      <c r="CV146" s="489">
        <f t="shared" si="143"/>
        <v>0</v>
      </c>
      <c r="CW146" s="489">
        <f t="shared" si="143"/>
        <v>0</v>
      </c>
      <c r="CX146" s="441">
        <f t="shared" si="143"/>
        <v>2</v>
      </c>
      <c r="CY146" s="441">
        <f t="shared" si="143"/>
        <v>-6</v>
      </c>
      <c r="CZ146" s="441">
        <f t="shared" si="143"/>
        <v>1</v>
      </c>
      <c r="DA146" s="441">
        <f t="shared" si="143"/>
        <v>5</v>
      </c>
      <c r="DB146" s="440">
        <f t="shared" si="143"/>
        <v>-1</v>
      </c>
    </row>
    <row r="147" spans="2:106" ht="15.75" thickBot="1" x14ac:dyDescent="0.3">
      <c r="B147" s="977" t="s">
        <v>46</v>
      </c>
      <c r="C147" s="516"/>
      <c r="D147" s="459"/>
      <c r="E147" s="459"/>
      <c r="F147" s="459"/>
      <c r="G147" s="459"/>
      <c r="H147" s="459"/>
      <c r="I147" s="459"/>
      <c r="J147" s="459"/>
      <c r="K147" s="459"/>
      <c r="L147" s="461"/>
      <c r="M147" s="1062"/>
      <c r="N147" s="461"/>
      <c r="O147" s="517"/>
      <c r="P147" s="517"/>
      <c r="Q147" s="517"/>
      <c r="R147" s="517"/>
      <c r="S147" s="517"/>
      <c r="T147" s="517"/>
      <c r="U147" s="517"/>
      <c r="V147" s="517"/>
      <c r="W147" s="517"/>
      <c r="X147" s="518"/>
      <c r="Y147" s="519"/>
      <c r="Z147" s="517"/>
      <c r="AA147" s="517"/>
      <c r="AB147" s="517"/>
      <c r="AC147" s="517"/>
      <c r="AD147" s="1082" t="s">
        <v>90</v>
      </c>
      <c r="AE147" s="517">
        <v>2</v>
      </c>
      <c r="AF147" s="517">
        <f>SUM(AF143:AF146)</f>
        <v>31</v>
      </c>
      <c r="AG147" s="517">
        <v>35</v>
      </c>
      <c r="AH147" s="517">
        <v>303</v>
      </c>
      <c r="AI147" s="517">
        <v>352</v>
      </c>
      <c r="AJ147" s="529">
        <v>63</v>
      </c>
      <c r="AK147" s="462">
        <f>SUM(AK143:AK146)</f>
        <v>58</v>
      </c>
      <c r="AL147" s="529">
        <v>46</v>
      </c>
      <c r="AM147" s="530">
        <v>4</v>
      </c>
      <c r="AN147" s="531">
        <v>0</v>
      </c>
      <c r="AO147" s="531">
        <v>0</v>
      </c>
      <c r="AP147" s="531">
        <v>0</v>
      </c>
      <c r="AQ147" s="531">
        <f>SUM(AQ143:AQ146)</f>
        <v>384</v>
      </c>
      <c r="AR147" s="531">
        <f>SUM(AR143:AR146)</f>
        <v>863</v>
      </c>
      <c r="AS147" s="531">
        <v>1096</v>
      </c>
      <c r="AT147" s="531">
        <v>1699</v>
      </c>
      <c r="AU147" s="531">
        <v>849</v>
      </c>
      <c r="AV147" s="531">
        <v>209</v>
      </c>
      <c r="AW147" s="532">
        <v>115</v>
      </c>
      <c r="AX147" s="531">
        <v>117</v>
      </c>
      <c r="AY147" s="531">
        <v>114</v>
      </c>
      <c r="AZ147" s="531">
        <v>98</v>
      </c>
      <c r="BA147" s="531">
        <v>78</v>
      </c>
      <c r="BB147" s="531">
        <v>814</v>
      </c>
      <c r="BC147" s="531">
        <v>808</v>
      </c>
      <c r="BD147" s="531">
        <v>1087</v>
      </c>
      <c r="BE147" s="531">
        <v>1072</v>
      </c>
      <c r="BF147" s="531">
        <v>1316</v>
      </c>
      <c r="BG147" s="531">
        <v>1094</v>
      </c>
      <c r="BH147" s="531">
        <v>241</v>
      </c>
      <c r="BI147" s="532">
        <v>154</v>
      </c>
      <c r="BJ147" s="531">
        <v>41</v>
      </c>
      <c r="BK147" s="531">
        <v>32</v>
      </c>
      <c r="BL147" s="531">
        <v>42</v>
      </c>
      <c r="BM147" s="531">
        <v>570</v>
      </c>
      <c r="BN147" s="531">
        <v>308</v>
      </c>
      <c r="BO147" s="531">
        <v>554</v>
      </c>
      <c r="BP147" s="531">
        <v>970</v>
      </c>
      <c r="BQ147" s="531">
        <v>1229</v>
      </c>
      <c r="BR147" s="531">
        <v>1295</v>
      </c>
      <c r="BS147" s="531"/>
      <c r="BT147" s="531"/>
      <c r="BU147" s="524" t="s">
        <v>90</v>
      </c>
      <c r="BV147" s="525"/>
      <c r="BW147" s="525"/>
      <c r="BX147" s="525"/>
      <c r="BY147" s="525"/>
      <c r="BZ147" s="525"/>
      <c r="CA147" s="525"/>
      <c r="CB147" s="525"/>
      <c r="CC147" s="525"/>
      <c r="CD147" s="526"/>
      <c r="CE147" s="525"/>
      <c r="CF147" s="525"/>
      <c r="CG147" s="525"/>
      <c r="CH147" s="525"/>
      <c r="CI147" s="525"/>
      <c r="CJ147" s="525"/>
      <c r="CK147" s="533">
        <f t="shared" ref="CK147:DB147" si="144">SUM(CK142:CK146)</f>
        <v>2</v>
      </c>
      <c r="CL147" s="456">
        <f t="shared" si="144"/>
        <v>31</v>
      </c>
      <c r="CM147" s="456">
        <f t="shared" si="144"/>
        <v>35</v>
      </c>
      <c r="CN147" s="456">
        <f t="shared" si="144"/>
        <v>303</v>
      </c>
      <c r="CO147" s="456">
        <f t="shared" si="144"/>
        <v>352</v>
      </c>
      <c r="CP147" s="457">
        <f t="shared" si="144"/>
        <v>63</v>
      </c>
      <c r="CQ147" s="465">
        <f t="shared" si="144"/>
        <v>58</v>
      </c>
      <c r="CR147" s="529">
        <f t="shared" si="144"/>
        <v>46</v>
      </c>
      <c r="CS147" s="529">
        <f t="shared" si="144"/>
        <v>4</v>
      </c>
      <c r="CT147" s="529">
        <f t="shared" si="144"/>
        <v>0</v>
      </c>
      <c r="CU147" s="529">
        <f t="shared" si="144"/>
        <v>0</v>
      </c>
      <c r="CV147" s="529">
        <f t="shared" si="144"/>
        <v>0</v>
      </c>
      <c r="CW147" s="529">
        <f t="shared" si="144"/>
        <v>382</v>
      </c>
      <c r="CX147" s="456">
        <f t="shared" si="144"/>
        <v>832</v>
      </c>
      <c r="CY147" s="456">
        <f t="shared" si="144"/>
        <v>1061</v>
      </c>
      <c r="CZ147" s="456">
        <f t="shared" si="144"/>
        <v>1396</v>
      </c>
      <c r="DA147" s="456">
        <f t="shared" si="144"/>
        <v>497</v>
      </c>
      <c r="DB147" s="463">
        <f t="shared" si="144"/>
        <v>146</v>
      </c>
    </row>
    <row r="148" spans="2:106" x14ac:dyDescent="0.25">
      <c r="Y148" s="1084"/>
      <c r="AF148" s="1085" t="s">
        <v>90</v>
      </c>
      <c r="AG148" s="1085" t="s">
        <v>90</v>
      </c>
      <c r="AH148" s="1085" t="s">
        <v>90</v>
      </c>
      <c r="AI148" s="1085" t="s">
        <v>90</v>
      </c>
      <c r="AJ148" s="1085"/>
      <c r="AK148" s="1085"/>
      <c r="AL148" s="1085"/>
      <c r="AM148" s="1085"/>
      <c r="AN148" s="1085"/>
      <c r="AO148" s="1085"/>
      <c r="AP148" s="1085"/>
      <c r="AQ148" s="1085"/>
      <c r="AR148" s="1085"/>
      <c r="AS148" s="1085"/>
      <c r="AT148" s="1085"/>
      <c r="AU148" s="1085"/>
      <c r="AV148" s="1085"/>
      <c r="AW148" s="1085"/>
      <c r="AX148" s="1085"/>
      <c r="AY148" s="1085"/>
      <c r="AZ148" s="1085"/>
      <c r="BA148" s="1085"/>
      <c r="BB148" s="1085"/>
      <c r="BC148" s="1085"/>
      <c r="BD148" s="1085"/>
      <c r="BE148" s="1085"/>
      <c r="BF148" s="1085"/>
      <c r="BG148" s="1085"/>
      <c r="BH148" s="1085"/>
      <c r="BI148" s="1085"/>
      <c r="BJ148" s="1085"/>
      <c r="BK148" s="1085"/>
      <c r="BL148" s="1085"/>
      <c r="BM148" s="1085"/>
      <c r="BN148" s="1085"/>
      <c r="BO148" s="1085"/>
      <c r="BP148" s="1085"/>
      <c r="BQ148" s="1085"/>
      <c r="BR148" s="535"/>
      <c r="BS148" s="535"/>
      <c r="BT148" s="535"/>
      <c r="BU148" s="535" t="s">
        <v>90</v>
      </c>
    </row>
    <row r="149" spans="2:106" x14ac:dyDescent="0.25">
      <c r="Y149" s="1084"/>
      <c r="AF149" s="1085" t="s">
        <v>90</v>
      </c>
      <c r="AG149" s="1085" t="s">
        <v>90</v>
      </c>
      <c r="AH149" s="1085" t="s">
        <v>90</v>
      </c>
      <c r="AI149" s="1085"/>
      <c r="AJ149" s="1085"/>
      <c r="AK149" s="1085"/>
      <c r="AL149" s="1085"/>
      <c r="AM149" s="1085"/>
      <c r="AN149" s="1085"/>
      <c r="AO149" s="1085"/>
      <c r="AP149" s="1085"/>
      <c r="AQ149" s="1085"/>
      <c r="AR149" s="1085"/>
      <c r="AS149" s="1085"/>
      <c r="AT149" s="1085"/>
      <c r="AU149" s="1085"/>
      <c r="AV149" s="1085"/>
      <c r="AW149" s="1085"/>
      <c r="AX149" s="1085"/>
      <c r="AY149" s="1085"/>
      <c r="AZ149" s="1085"/>
      <c r="BA149" s="1085"/>
      <c r="BB149" s="1085"/>
      <c r="BC149" s="1085"/>
      <c r="BD149" s="1085"/>
      <c r="BE149" s="1085"/>
      <c r="BF149" s="1085"/>
      <c r="BG149" s="1085"/>
      <c r="BH149" s="1085"/>
      <c r="BI149" s="1085"/>
      <c r="BJ149" s="1085"/>
      <c r="BK149" s="1085"/>
      <c r="BL149" s="1085"/>
      <c r="BM149" s="1085"/>
      <c r="BN149" s="1085"/>
      <c r="BO149" s="1085"/>
      <c r="BP149" s="1085"/>
      <c r="BQ149" s="1085"/>
      <c r="BR149" s="535"/>
      <c r="BS149" s="535"/>
      <c r="BT149" s="535"/>
      <c r="BU149" s="535"/>
      <c r="BV149" s="535"/>
      <c r="BW149" s="535"/>
    </row>
    <row r="150" spans="2:106" x14ac:dyDescent="0.25">
      <c r="B150" s="803" t="s">
        <v>91</v>
      </c>
      <c r="Y150" s="1084"/>
      <c r="AF150" s="1084"/>
      <c r="AG150" s="1085"/>
      <c r="AH150" s="1085"/>
      <c r="AI150" s="1085"/>
      <c r="AJ150" s="1085"/>
      <c r="AK150" s="1085"/>
      <c r="AL150" s="1085"/>
      <c r="AM150" s="1085"/>
      <c r="AN150" s="1085"/>
      <c r="AO150" s="1085"/>
      <c r="AP150" s="1085"/>
      <c r="AQ150" s="1085"/>
      <c r="AR150" s="1085"/>
      <c r="AS150" s="1085"/>
      <c r="AT150" s="1085"/>
      <c r="AU150" s="1085"/>
      <c r="AV150" s="1085"/>
      <c r="AW150" s="1085"/>
      <c r="AX150" s="1085"/>
      <c r="AY150" s="1085"/>
      <c r="AZ150" s="1085"/>
      <c r="BA150" s="1085"/>
      <c r="BB150" s="1085"/>
      <c r="BC150" s="1085"/>
      <c r="BD150" s="1085"/>
      <c r="BE150" s="1085"/>
      <c r="BF150" s="1085"/>
      <c r="BG150" s="1085"/>
      <c r="BH150" s="1085"/>
      <c r="BI150" s="1085"/>
      <c r="BJ150" s="1085"/>
      <c r="BK150" s="1085"/>
      <c r="BL150" s="1085"/>
      <c r="BM150" s="1085"/>
      <c r="BN150" s="1085"/>
      <c r="BO150" s="1085"/>
      <c r="BP150" s="1085"/>
      <c r="BQ150" s="1085"/>
      <c r="BR150" s="535"/>
      <c r="BS150" s="535"/>
      <c r="BT150" s="535"/>
      <c r="BU150" s="535"/>
      <c r="BV150" s="535"/>
      <c r="BW150" s="535"/>
    </row>
    <row r="151" spans="2:106" ht="30" x14ac:dyDescent="0.25">
      <c r="B151" s="1086" t="s">
        <v>92</v>
      </c>
      <c r="Y151" s="1084"/>
      <c r="AF151" s="1084"/>
      <c r="AG151" s="1085"/>
      <c r="AH151" s="1085"/>
      <c r="AI151" s="1085"/>
      <c r="AJ151" s="1085"/>
      <c r="AK151" s="1085"/>
      <c r="AL151" s="1085"/>
      <c r="AM151" s="1085"/>
      <c r="AN151" s="1085"/>
      <c r="AO151" s="1085"/>
      <c r="AP151" s="1085"/>
      <c r="AQ151" s="1085"/>
      <c r="AR151" s="1085"/>
      <c r="AS151" s="1085"/>
      <c r="AT151" s="1085"/>
      <c r="AU151" s="1085"/>
      <c r="AV151" s="1085"/>
      <c r="AW151" s="1085"/>
      <c r="AX151" s="1085"/>
      <c r="AY151" s="1085"/>
      <c r="AZ151" s="1085"/>
      <c r="BA151" s="1085"/>
      <c r="BB151" s="1085"/>
      <c r="BC151" s="1085"/>
      <c r="BD151" s="1085"/>
      <c r="BE151" s="1085"/>
      <c r="BF151" s="1085"/>
      <c r="BG151" s="1085"/>
      <c r="BH151" s="1085"/>
      <c r="BI151" s="1085"/>
      <c r="BJ151" s="1085"/>
      <c r="BK151" s="1085"/>
      <c r="BL151" s="1085"/>
      <c r="BM151" s="1085"/>
      <c r="BN151" s="1085"/>
      <c r="BO151" s="1085"/>
      <c r="BP151" s="1085"/>
      <c r="BQ151" s="1085"/>
      <c r="BR151" s="535"/>
      <c r="BS151" s="535"/>
      <c r="BT151" s="535"/>
      <c r="BU151" s="535"/>
      <c r="BV151" s="535"/>
      <c r="BW151" s="535"/>
    </row>
    <row r="152" spans="2:106" ht="30" customHeight="1" x14ac:dyDescent="0.25">
      <c r="B152" s="1086" t="s">
        <v>93</v>
      </c>
      <c r="Y152" s="1084"/>
      <c r="AF152" s="1084"/>
      <c r="AG152" s="1085"/>
      <c r="AH152" s="1085"/>
      <c r="AI152" s="1085"/>
      <c r="AJ152" s="1085"/>
      <c r="AK152" s="1085"/>
      <c r="AL152" s="1085"/>
      <c r="AM152" s="1085"/>
      <c r="AN152" s="1085"/>
      <c r="AO152" s="1085"/>
      <c r="AP152" s="1085"/>
      <c r="AQ152" s="1085"/>
      <c r="AR152" s="1085"/>
      <c r="AS152" s="1085"/>
      <c r="AT152" s="1085"/>
      <c r="AU152" s="1085"/>
      <c r="AV152" s="1085"/>
      <c r="AW152" s="1085"/>
      <c r="AX152" s="1085"/>
      <c r="AY152" s="1085"/>
      <c r="AZ152" s="1085"/>
      <c r="BA152" s="1085"/>
      <c r="BB152" s="1085"/>
      <c r="BC152" s="1085"/>
      <c r="BD152" s="1085"/>
      <c r="BE152" s="1085"/>
      <c r="BF152" s="1085"/>
      <c r="BG152" s="1085"/>
      <c r="BH152" s="1085"/>
      <c r="BI152" s="1085"/>
      <c r="BJ152" s="1085"/>
      <c r="BK152" s="1085"/>
      <c r="BL152" s="1085"/>
      <c r="BM152" s="1085"/>
      <c r="BN152" s="1085"/>
      <c r="BO152" s="1085"/>
      <c r="BP152" s="1085"/>
      <c r="BQ152" s="1085"/>
      <c r="BR152" s="535"/>
      <c r="BS152" s="535"/>
      <c r="BT152" s="535"/>
      <c r="BU152" s="535"/>
      <c r="BV152" s="535"/>
      <c r="BW152" s="535"/>
    </row>
    <row r="153" spans="2:106" ht="30" x14ac:dyDescent="0.25">
      <c r="B153" s="1086" t="s">
        <v>94</v>
      </c>
      <c r="Y153" s="1087"/>
      <c r="Z153" s="1087"/>
      <c r="AA153" s="1087"/>
      <c r="AB153" s="1087"/>
      <c r="AC153" s="1087"/>
      <c r="AD153" s="1087"/>
      <c r="AE153" s="1087"/>
      <c r="AF153" s="1087"/>
      <c r="AG153" s="1087"/>
      <c r="AH153" s="1087"/>
      <c r="AI153" s="1087"/>
      <c r="AJ153" s="1087"/>
      <c r="AK153" s="1087"/>
      <c r="AL153" s="1087"/>
      <c r="AM153" s="1087"/>
      <c r="AN153" s="1087"/>
      <c r="AO153" s="1087"/>
      <c r="AP153" s="1087"/>
      <c r="AQ153" s="1087"/>
      <c r="AR153" s="1087"/>
      <c r="AS153" s="1087"/>
      <c r="AT153" s="1087"/>
      <c r="AU153" s="1087"/>
      <c r="AV153" s="1087"/>
      <c r="AW153" s="1087"/>
      <c r="AX153" s="1087"/>
      <c r="AY153" s="1087"/>
      <c r="AZ153" s="1087"/>
      <c r="BA153" s="1087"/>
      <c r="BB153" s="1087"/>
      <c r="BC153" s="1087"/>
      <c r="BD153" s="1087"/>
      <c r="BE153" s="1087"/>
      <c r="BF153" s="1087"/>
      <c r="BG153" s="1087"/>
      <c r="BH153" s="1087"/>
      <c r="BI153" s="1087"/>
      <c r="BJ153" s="1087"/>
      <c r="BK153" s="1087"/>
      <c r="BL153" s="1087"/>
      <c r="BM153" s="1087"/>
      <c r="BN153" s="1087"/>
      <c r="BO153" s="1087"/>
      <c r="BP153" s="1085"/>
      <c r="BQ153" s="1085"/>
      <c r="BR153" s="535"/>
      <c r="BS153" s="535"/>
      <c r="BT153" s="535"/>
      <c r="BU153" s="535"/>
      <c r="BV153" s="535"/>
      <c r="BW153" s="535"/>
    </row>
    <row r="154" spans="2:106" x14ac:dyDescent="0.25">
      <c r="B154" s="1086" t="s">
        <v>95</v>
      </c>
      <c r="Y154" s="1087"/>
      <c r="Z154" s="1087"/>
      <c r="AA154" s="1087"/>
      <c r="AB154" s="1087"/>
      <c r="AC154" s="1087"/>
      <c r="AD154" s="1087"/>
      <c r="AE154" s="1087"/>
      <c r="AF154" s="1087"/>
      <c r="AG154" s="1087"/>
      <c r="AH154" s="1087"/>
      <c r="AI154" s="1087"/>
      <c r="AJ154" s="1087"/>
      <c r="AK154" s="1087"/>
      <c r="AL154" s="1087"/>
      <c r="AM154" s="1087"/>
      <c r="AN154" s="1087"/>
      <c r="AO154" s="1087"/>
      <c r="AP154" s="1087"/>
      <c r="AQ154" s="1087"/>
      <c r="AR154" s="1087"/>
      <c r="AS154" s="1087"/>
      <c r="AT154" s="1087"/>
      <c r="AU154" s="1087"/>
      <c r="AV154" s="1087"/>
      <c r="AW154" s="1087"/>
      <c r="AX154" s="1087"/>
      <c r="AY154" s="1087"/>
      <c r="AZ154" s="1087"/>
      <c r="BA154" s="1087"/>
      <c r="BB154" s="1087"/>
      <c r="BC154" s="1087"/>
      <c r="BD154" s="1087"/>
      <c r="BE154" s="1087"/>
      <c r="BF154" s="1087"/>
      <c r="BG154" s="1087"/>
      <c r="BH154" s="1087"/>
      <c r="BI154" s="1087"/>
      <c r="BJ154" s="1087"/>
      <c r="BK154" s="1087"/>
      <c r="BL154" s="1087"/>
      <c r="BM154" s="1087"/>
      <c r="BN154" s="1087"/>
      <c r="BO154" s="1087"/>
      <c r="BP154" s="1085"/>
      <c r="BQ154" s="1085"/>
      <c r="BR154" s="535"/>
      <c r="BS154" s="535"/>
      <c r="BT154" s="535"/>
      <c r="BU154" s="535"/>
      <c r="BV154" s="535"/>
      <c r="BW154" s="535"/>
    </row>
    <row r="155" spans="2:106" ht="30" x14ac:dyDescent="0.25">
      <c r="B155" s="1088" t="s">
        <v>96</v>
      </c>
      <c r="Y155" s="1087"/>
      <c r="Z155" s="1087"/>
      <c r="AA155" s="1087"/>
      <c r="AB155" s="1087"/>
      <c r="AC155" s="1087"/>
      <c r="AD155" s="1087"/>
      <c r="AE155" s="1087"/>
      <c r="AF155" s="1087"/>
      <c r="AG155" s="1087"/>
      <c r="AH155" s="1087"/>
      <c r="AI155" s="1087"/>
      <c r="AJ155" s="1087"/>
      <c r="AK155" s="1087"/>
      <c r="AL155" s="1087"/>
      <c r="AM155" s="1087"/>
      <c r="AN155" s="1087"/>
      <c r="AO155" s="1087"/>
      <c r="AP155" s="1087"/>
      <c r="AQ155" s="1087"/>
      <c r="AR155" s="1087"/>
      <c r="AS155" s="1087"/>
      <c r="AT155" s="1087"/>
      <c r="AU155" s="1087"/>
      <c r="AV155" s="1087"/>
      <c r="AW155" s="1087"/>
      <c r="AX155" s="1087"/>
      <c r="AY155" s="1087"/>
      <c r="AZ155" s="1087"/>
      <c r="BA155" s="1087"/>
      <c r="BB155" s="1087"/>
      <c r="BC155" s="1087"/>
      <c r="BD155" s="1087"/>
      <c r="BE155" s="1087"/>
      <c r="BF155" s="1087"/>
      <c r="BG155" s="1087"/>
      <c r="BH155" s="1087"/>
      <c r="BI155" s="1087"/>
      <c r="BJ155" s="1087"/>
      <c r="BK155" s="1087"/>
      <c r="BL155" s="1087"/>
      <c r="BM155" s="1087"/>
      <c r="BN155" s="1087"/>
      <c r="BO155" s="1087"/>
      <c r="BP155" s="1085"/>
      <c r="BQ155" s="1085"/>
      <c r="BR155" s="535"/>
      <c r="BS155" s="535"/>
      <c r="BT155" s="535"/>
      <c r="BU155" s="535"/>
      <c r="BV155" s="535"/>
      <c r="BW155" s="535"/>
    </row>
    <row r="156" spans="2:106" x14ac:dyDescent="0.25">
      <c r="B156" s="1088" t="s">
        <v>97</v>
      </c>
      <c r="Y156" s="1087"/>
      <c r="Z156" s="1087"/>
      <c r="AA156" s="1087"/>
      <c r="AB156" s="1087"/>
      <c r="AC156" s="1087"/>
      <c r="AD156" s="1087"/>
      <c r="AE156" s="1087"/>
      <c r="AF156" s="1087"/>
      <c r="AG156" s="1087"/>
      <c r="AH156" s="1087"/>
      <c r="AI156" s="1087"/>
      <c r="AJ156" s="1087"/>
      <c r="AK156" s="1087"/>
      <c r="AL156" s="1087"/>
      <c r="AM156" s="1087"/>
      <c r="AN156" s="1087"/>
      <c r="AO156" s="1087"/>
      <c r="AP156" s="1087"/>
      <c r="AQ156" s="1087"/>
      <c r="AR156" s="1087"/>
      <c r="AS156" s="1087"/>
      <c r="AT156" s="1087"/>
      <c r="AU156" s="1087"/>
      <c r="AV156" s="1087"/>
      <c r="AW156" s="1087"/>
      <c r="AX156" s="1087"/>
      <c r="AY156" s="1087"/>
      <c r="AZ156" s="1087"/>
      <c r="BA156" s="1087"/>
      <c r="BB156" s="1087"/>
      <c r="BC156" s="1087"/>
      <c r="BD156" s="1087"/>
      <c r="BE156" s="1087"/>
      <c r="BF156" s="1087"/>
      <c r="BG156" s="1087"/>
      <c r="BH156" s="1087"/>
      <c r="BI156" s="1087"/>
      <c r="BJ156" s="1087"/>
      <c r="BK156" s="1087"/>
      <c r="BL156" s="1087"/>
      <c r="BM156" s="1087"/>
      <c r="BN156" s="1087"/>
      <c r="BO156" s="1087"/>
      <c r="BP156" s="1085"/>
      <c r="BQ156" s="1085"/>
      <c r="BR156" s="535"/>
      <c r="BS156" s="535"/>
      <c r="BT156" s="535"/>
      <c r="BU156" s="535" t="s">
        <v>90</v>
      </c>
    </row>
    <row r="157" spans="2:106" ht="30" x14ac:dyDescent="0.25">
      <c r="B157" s="1088" t="s">
        <v>98</v>
      </c>
      <c r="Y157" s="1087"/>
      <c r="Z157" s="1087"/>
      <c r="AA157" s="1087"/>
      <c r="AB157" s="1087"/>
      <c r="AC157" s="1087"/>
      <c r="AD157" s="1087"/>
      <c r="AE157" s="1087"/>
      <c r="AF157" s="1087"/>
      <c r="AG157" s="1087"/>
      <c r="AH157" s="1087"/>
      <c r="AI157" s="1087"/>
      <c r="AJ157" s="1087"/>
      <c r="AK157" s="1087"/>
      <c r="AL157" s="1087"/>
      <c r="AM157" s="1087"/>
      <c r="AN157" s="1087"/>
      <c r="AO157" s="1087"/>
      <c r="AP157" s="1087"/>
      <c r="AQ157" s="1087"/>
      <c r="AR157" s="1087"/>
      <c r="AS157" s="1087"/>
      <c r="AT157" s="1087"/>
      <c r="AU157" s="1087"/>
      <c r="AV157" s="1087"/>
      <c r="AW157" s="1087"/>
      <c r="AX157" s="1087"/>
      <c r="AY157" s="1087"/>
      <c r="AZ157" s="1087"/>
      <c r="BA157" s="1087"/>
      <c r="BB157" s="1087"/>
      <c r="BC157" s="1087"/>
      <c r="BD157" s="1087"/>
      <c r="BE157" s="1087"/>
      <c r="BF157" s="1087"/>
      <c r="BG157" s="1087"/>
      <c r="BH157" s="1087"/>
      <c r="BI157" s="1087"/>
      <c r="BJ157" s="1087"/>
      <c r="BK157" s="1087"/>
      <c r="BL157" s="1087"/>
      <c r="BM157" s="1087"/>
      <c r="BN157" s="1087"/>
      <c r="BO157" s="1087"/>
      <c r="BP157" s="1085"/>
      <c r="BQ157" s="1085"/>
      <c r="BR157" s="535"/>
      <c r="BS157" s="535"/>
      <c r="BT157" s="535"/>
      <c r="BU157" s="535" t="s">
        <v>90</v>
      </c>
    </row>
    <row r="158" spans="2:106" x14ac:dyDescent="0.25">
      <c r="B158" s="1088" t="s">
        <v>99</v>
      </c>
      <c r="Y158" s="1087"/>
      <c r="Z158" s="1087"/>
      <c r="AA158" s="1087"/>
      <c r="AB158" s="1087"/>
      <c r="AC158" s="1087"/>
      <c r="AD158" s="1087"/>
      <c r="AE158" s="1087"/>
      <c r="AF158" s="1087"/>
      <c r="AG158" s="1087"/>
      <c r="AH158" s="1087"/>
      <c r="AI158" s="1087"/>
      <c r="AJ158" s="1087"/>
      <c r="AK158" s="1087"/>
      <c r="AL158" s="1087"/>
      <c r="AM158" s="1087"/>
      <c r="AN158" s="1087"/>
      <c r="AO158" s="1087"/>
      <c r="AP158" s="1087"/>
      <c r="AQ158" s="1087"/>
      <c r="AR158" s="1087"/>
      <c r="AS158" s="1087"/>
      <c r="AT158" s="1087"/>
      <c r="AU158" s="1087"/>
      <c r="AV158" s="1087"/>
      <c r="AW158" s="1087"/>
      <c r="AX158" s="1087"/>
      <c r="AY158" s="1087"/>
      <c r="AZ158" s="1087"/>
      <c r="BA158" s="1087"/>
      <c r="BB158" s="1087"/>
      <c r="BC158" s="1087"/>
      <c r="BD158" s="1087"/>
      <c r="BE158" s="1087"/>
      <c r="BF158" s="1087"/>
      <c r="BG158" s="1087"/>
      <c r="BH158" s="1087"/>
      <c r="BI158" s="1087"/>
      <c r="BJ158" s="1087"/>
      <c r="BK158" s="1087"/>
      <c r="BL158" s="1087"/>
      <c r="BM158" s="1087"/>
      <c r="BN158" s="1087"/>
      <c r="BO158" s="1087"/>
      <c r="BP158" s="1085"/>
      <c r="BQ158" s="1085"/>
      <c r="BR158" s="535"/>
      <c r="BS158" s="535"/>
      <c r="BT158" s="535"/>
      <c r="BU158" s="535" t="s">
        <v>90</v>
      </c>
    </row>
    <row r="159" spans="2:106" x14ac:dyDescent="0.25">
      <c r="B159" s="1088" t="s">
        <v>100</v>
      </c>
      <c r="Y159" s="1084"/>
      <c r="AF159" s="1085"/>
      <c r="AG159" s="1085"/>
      <c r="AH159" s="1085"/>
      <c r="AI159" s="1085"/>
      <c r="AJ159" s="1085"/>
      <c r="AK159" s="1085"/>
      <c r="AL159" s="1085"/>
      <c r="AM159" s="1085"/>
      <c r="AN159" s="1085"/>
      <c r="AO159" s="1085"/>
      <c r="AP159" s="1085"/>
      <c r="AQ159" s="1085"/>
      <c r="AR159" s="1085"/>
      <c r="AS159" s="1085"/>
      <c r="AT159" s="1085"/>
      <c r="AU159" s="1085"/>
      <c r="AV159" s="1085"/>
      <c r="AW159" s="1085"/>
      <c r="AX159" s="1085"/>
      <c r="AY159" s="1085"/>
      <c r="AZ159" s="1085"/>
      <c r="BA159" s="1085"/>
      <c r="BB159" s="1085"/>
      <c r="BC159" s="1085"/>
      <c r="BD159" s="1085"/>
      <c r="BE159" s="1085"/>
      <c r="BF159" s="1085"/>
      <c r="BG159" s="1085"/>
      <c r="BH159" s="1085"/>
      <c r="BI159" s="1085"/>
      <c r="BJ159" s="1085"/>
      <c r="BK159" s="1085"/>
      <c r="BL159" s="1085"/>
      <c r="BM159" s="1085"/>
      <c r="BN159" s="1085"/>
      <c r="BO159" s="1085"/>
      <c r="BP159" s="1085"/>
      <c r="BQ159" s="1085"/>
      <c r="BR159" s="535"/>
      <c r="BS159" s="535"/>
      <c r="BT159" s="535"/>
      <c r="BU159" s="535" t="s">
        <v>90</v>
      </c>
    </row>
    <row r="160" spans="2:106" x14ac:dyDescent="0.25">
      <c r="B160" s="1088" t="s">
        <v>101</v>
      </c>
      <c r="Y160" s="1084"/>
      <c r="AF160" s="1089"/>
      <c r="AG160" s="1089"/>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9"/>
      <c r="BF160" s="1089"/>
      <c r="BG160" s="1089"/>
      <c r="BH160" s="1089"/>
      <c r="BI160" s="1089"/>
      <c r="BJ160" s="1089"/>
      <c r="BK160" s="1089"/>
      <c r="BL160" s="1089"/>
      <c r="BM160" s="1089"/>
      <c r="BN160" s="1089"/>
      <c r="BO160" s="1089"/>
      <c r="BP160" s="1089"/>
      <c r="BQ160" s="1089"/>
      <c r="BR160" s="536"/>
      <c r="BS160" s="536"/>
      <c r="BT160" s="536"/>
      <c r="BU160" s="536" t="s">
        <v>90</v>
      </c>
    </row>
    <row r="161" spans="2:73" ht="30" x14ac:dyDescent="0.25">
      <c r="B161" s="1086" t="s">
        <v>102</v>
      </c>
      <c r="Y161" s="1084"/>
      <c r="AF161" s="1084"/>
      <c r="AG161" s="1084"/>
      <c r="AH161" s="1084"/>
      <c r="AI161" s="1084"/>
      <c r="AJ161" s="1084"/>
      <c r="AK161" s="1084"/>
      <c r="AL161" s="1084"/>
      <c r="AM161" s="1084"/>
      <c r="AN161" s="1084"/>
      <c r="AO161" s="1084"/>
      <c r="AP161" s="1084"/>
      <c r="AQ161" s="1084"/>
      <c r="AR161" s="1084"/>
      <c r="AS161" s="1084"/>
      <c r="AT161" s="1084"/>
      <c r="AU161" s="1084"/>
      <c r="AV161" s="1084"/>
      <c r="AW161" s="1084"/>
      <c r="AX161" s="1084"/>
      <c r="AY161" s="1084"/>
      <c r="AZ161" s="1084"/>
      <c r="BA161" s="1084"/>
      <c r="BB161" s="1084"/>
      <c r="BC161" s="1084"/>
      <c r="BD161" s="1084"/>
      <c r="BE161" s="1084"/>
      <c r="BF161" s="1084"/>
      <c r="BG161" s="1084"/>
      <c r="BH161" s="1084"/>
      <c r="BI161" s="1084"/>
      <c r="BJ161" s="1084"/>
      <c r="BK161" s="1084"/>
      <c r="BL161" s="1084"/>
      <c r="BM161" s="1084"/>
      <c r="BN161" s="1084"/>
      <c r="BO161" s="1084"/>
      <c r="BP161" s="1084"/>
      <c r="BQ161" s="1084"/>
      <c r="BR161" s="534"/>
      <c r="BS161" s="534"/>
      <c r="BT161" s="534"/>
      <c r="BU161" s="534"/>
    </row>
    <row r="162" spans="2:73" ht="45" x14ac:dyDescent="0.25">
      <c r="B162" s="1086" t="s">
        <v>103</v>
      </c>
      <c r="Y162" s="1084"/>
      <c r="AF162" s="1089"/>
      <c r="AG162" s="1089"/>
      <c r="AH162" s="1089"/>
      <c r="AI162" s="1089"/>
      <c r="AJ162" s="1089"/>
      <c r="AK162" s="1089"/>
      <c r="AL162" s="1089"/>
      <c r="AM162" s="1089"/>
      <c r="AN162" s="1089"/>
      <c r="AO162" s="1089"/>
      <c r="AP162" s="1089"/>
      <c r="AQ162" s="1089"/>
      <c r="AR162" s="1089"/>
      <c r="AS162" s="1089"/>
      <c r="AT162" s="1089"/>
      <c r="AU162" s="1089"/>
      <c r="AV162" s="1089"/>
      <c r="AW162" s="1089"/>
      <c r="AX162" s="1089"/>
      <c r="AY162" s="1089"/>
      <c r="AZ162" s="1089"/>
      <c r="BA162" s="1089"/>
      <c r="BB162" s="1089"/>
      <c r="BC162" s="1089"/>
      <c r="BD162" s="1089"/>
      <c r="BE162" s="1089"/>
      <c r="BF162" s="1089"/>
      <c r="BG162" s="1089"/>
      <c r="BH162" s="1089"/>
      <c r="BI162" s="1089"/>
      <c r="BJ162" s="1089"/>
      <c r="BK162" s="1089"/>
      <c r="BL162" s="1089"/>
      <c r="BM162" s="1089"/>
      <c r="BN162" s="1089"/>
      <c r="BO162" s="1089"/>
      <c r="BP162" s="1089"/>
      <c r="BQ162" s="1089"/>
      <c r="BR162" s="536"/>
      <c r="BS162" s="536"/>
      <c r="BT162" s="536"/>
      <c r="BU162" s="534"/>
    </row>
    <row r="163" spans="2:73" x14ac:dyDescent="0.25">
      <c r="B163" s="1086"/>
      <c r="Y163" s="1084"/>
      <c r="AJ163" s="1085"/>
      <c r="AK163" s="1085"/>
      <c r="AL163" s="1085"/>
      <c r="AM163" s="1085"/>
      <c r="AN163" s="1085"/>
      <c r="AO163" s="1085"/>
      <c r="AP163" s="1085"/>
      <c r="AQ163" s="1085"/>
      <c r="AR163" s="1085"/>
      <c r="AS163" s="1085"/>
      <c r="AT163" s="1085"/>
      <c r="AU163" s="1085"/>
      <c r="AV163" s="1085"/>
      <c r="AW163" s="1085"/>
      <c r="AX163" s="1085"/>
      <c r="AY163" s="1085"/>
      <c r="AZ163" s="1085"/>
      <c r="BA163" s="1085"/>
      <c r="BB163" s="1085"/>
      <c r="BC163" s="1085"/>
      <c r="BD163" s="1085"/>
      <c r="BE163" s="1085"/>
      <c r="BF163" s="1085"/>
      <c r="BG163" s="1085"/>
      <c r="BH163" s="1085"/>
      <c r="BI163" s="1085"/>
      <c r="BJ163" s="1085"/>
      <c r="BK163" s="1085"/>
      <c r="BL163" s="1085"/>
      <c r="BM163" s="1085"/>
      <c r="BN163" s="1085"/>
      <c r="BO163" s="1085"/>
      <c r="BP163" s="1085"/>
      <c r="BQ163" s="1085"/>
      <c r="BR163" s="535"/>
      <c r="BS163" s="535"/>
      <c r="BT163" s="535"/>
      <c r="BU163" s="534"/>
    </row>
    <row r="164" spans="2:73" x14ac:dyDescent="0.25">
      <c r="B164" s="1090" t="s">
        <v>26</v>
      </c>
      <c r="Y164" s="1084"/>
      <c r="AJ164" s="1085"/>
      <c r="AK164" s="1085"/>
      <c r="AL164" s="1085"/>
      <c r="AM164" s="1085"/>
      <c r="AN164" s="1085"/>
      <c r="AO164" s="1085"/>
      <c r="AP164" s="1085"/>
      <c r="AQ164" s="1085"/>
      <c r="AR164" s="1085"/>
      <c r="AS164" s="1085"/>
      <c r="AT164" s="1085"/>
      <c r="AU164" s="1085"/>
      <c r="AV164" s="1085"/>
      <c r="AW164" s="1085"/>
      <c r="AX164" s="1085"/>
      <c r="AY164" s="1085"/>
      <c r="AZ164" s="1085"/>
      <c r="BA164" s="1085"/>
      <c r="BB164" s="1085"/>
      <c r="BC164" s="1085"/>
      <c r="BD164" s="1085"/>
      <c r="BE164" s="1085"/>
      <c r="BF164" s="1085"/>
      <c r="BG164" s="1085"/>
      <c r="BH164" s="1085"/>
      <c r="BI164" s="1085"/>
      <c r="BJ164" s="1085"/>
      <c r="BK164" s="1085"/>
      <c r="BL164" s="1085"/>
      <c r="BM164" s="1085"/>
      <c r="BN164" s="1085"/>
      <c r="BO164" s="1085"/>
      <c r="BP164" s="1085"/>
      <c r="BQ164" s="1085"/>
      <c r="BR164" s="535"/>
      <c r="BS164" s="535"/>
      <c r="BT164" s="535"/>
      <c r="BU164" s="534"/>
    </row>
    <row r="165" spans="2:73" ht="30" x14ac:dyDescent="0.25">
      <c r="B165" s="1086" t="s">
        <v>104</v>
      </c>
      <c r="Y165" s="1084"/>
      <c r="AJ165" s="1085"/>
      <c r="AK165" s="1085"/>
      <c r="AL165" s="1085"/>
      <c r="AM165" s="1085"/>
      <c r="AN165" s="1085"/>
      <c r="AO165" s="1085"/>
      <c r="AP165" s="1085"/>
      <c r="AQ165" s="1085"/>
      <c r="AR165" s="1085"/>
      <c r="AS165" s="1085"/>
      <c r="AT165" s="1085"/>
      <c r="AU165" s="1085"/>
      <c r="AV165" s="1085"/>
      <c r="AW165" s="1085"/>
      <c r="AX165" s="1085"/>
      <c r="AY165" s="1085"/>
      <c r="AZ165" s="1085"/>
      <c r="BA165" s="1085"/>
      <c r="BB165" s="1085"/>
      <c r="BC165" s="1085"/>
      <c r="BD165" s="1085"/>
      <c r="BE165" s="1085"/>
      <c r="BF165" s="1085"/>
      <c r="BG165" s="1085"/>
      <c r="BH165" s="1085"/>
      <c r="BI165" s="1085"/>
      <c r="BJ165" s="1085"/>
      <c r="BK165" s="1085"/>
      <c r="BL165" s="1085"/>
      <c r="BM165" s="1085"/>
      <c r="BN165" s="1085"/>
      <c r="BO165" s="1085"/>
      <c r="BP165" s="1085"/>
      <c r="BQ165" s="1085"/>
      <c r="BR165" s="535"/>
      <c r="BS165" s="535"/>
      <c r="BT165" s="535"/>
      <c r="BU165" s="534"/>
    </row>
    <row r="166" spans="2:73" x14ac:dyDescent="0.25">
      <c r="B166" s="1086" t="s">
        <v>105</v>
      </c>
      <c r="Y166" s="1084"/>
      <c r="AJ166" s="1085"/>
      <c r="AK166" s="1085"/>
      <c r="AL166" s="1085"/>
      <c r="AM166" s="1085"/>
      <c r="AN166" s="1085"/>
      <c r="AO166" s="1085"/>
      <c r="AP166" s="1085"/>
      <c r="AQ166" s="1085"/>
      <c r="AR166" s="1085"/>
      <c r="AS166" s="1085"/>
      <c r="AT166" s="1085"/>
      <c r="AU166" s="1085"/>
      <c r="AV166" s="1085"/>
      <c r="AW166" s="1085"/>
      <c r="AX166" s="1085"/>
      <c r="AY166" s="1085"/>
      <c r="AZ166" s="1085"/>
      <c r="BA166" s="1085"/>
      <c r="BB166" s="1085"/>
      <c r="BC166" s="1085"/>
      <c r="BD166" s="1085"/>
      <c r="BE166" s="1085"/>
      <c r="BF166" s="1085"/>
      <c r="BG166" s="1085"/>
      <c r="BH166" s="1085"/>
      <c r="BI166" s="1085"/>
      <c r="BJ166" s="1085"/>
      <c r="BK166" s="1085"/>
      <c r="BL166" s="1085"/>
      <c r="BM166" s="1085"/>
      <c r="BN166" s="1085"/>
      <c r="BO166" s="1085"/>
      <c r="BP166" s="1085"/>
      <c r="BQ166" s="1085"/>
      <c r="BR166" s="535"/>
      <c r="BS166" s="535"/>
      <c r="BT166" s="535"/>
      <c r="BU166" s="534"/>
    </row>
    <row r="167" spans="2:73" x14ac:dyDescent="0.25">
      <c r="Y167" s="1084"/>
      <c r="AJ167" s="1089"/>
      <c r="AK167" s="1089"/>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9"/>
      <c r="BF167" s="1089"/>
      <c r="BG167" s="1089"/>
      <c r="BH167" s="1089"/>
      <c r="BI167" s="1089"/>
      <c r="BJ167" s="1089"/>
      <c r="BK167" s="1089"/>
      <c r="BL167" s="1089"/>
      <c r="BM167" s="1089"/>
      <c r="BN167" s="1089"/>
      <c r="BO167" s="1089"/>
      <c r="BP167" s="1089"/>
      <c r="BQ167" s="1089"/>
      <c r="BR167" s="536"/>
      <c r="BS167" s="536"/>
      <c r="BT167" s="536"/>
      <c r="BU167" s="534"/>
    </row>
    <row r="169" spans="2:73" x14ac:dyDescent="0.25">
      <c r="L169" s="1091"/>
    </row>
    <row r="170" spans="2:73" x14ac:dyDescent="0.25">
      <c r="L170" s="1084"/>
    </row>
    <row r="171" spans="2:73" x14ac:dyDescent="0.25">
      <c r="L171" s="1084"/>
    </row>
    <row r="172" spans="2:73" x14ac:dyDescent="0.25">
      <c r="L172" s="1084"/>
    </row>
    <row r="173" spans="2:73" x14ac:dyDescent="0.25">
      <c r="L173" s="1084"/>
    </row>
    <row r="174" spans="2:73" x14ac:dyDescent="0.25">
      <c r="L174" s="1084"/>
    </row>
    <row r="175" spans="2:73" x14ac:dyDescent="0.25">
      <c r="L175" s="1091"/>
    </row>
    <row r="176" spans="2:73" x14ac:dyDescent="0.25">
      <c r="L176" s="1084"/>
    </row>
    <row r="177" spans="2:12" x14ac:dyDescent="0.25">
      <c r="L177" s="1084"/>
    </row>
    <row r="178" spans="2:12" x14ac:dyDescent="0.25">
      <c r="L178" s="1091"/>
    </row>
    <row r="179" spans="2:12" x14ac:dyDescent="0.25">
      <c r="L179" s="1084"/>
    </row>
    <row r="180" spans="2:12" x14ac:dyDescent="0.25">
      <c r="L180" s="1084"/>
    </row>
    <row r="181" spans="2:12" x14ac:dyDescent="0.25">
      <c r="L181" s="1084"/>
    </row>
    <row r="182" spans="2:12" x14ac:dyDescent="0.25">
      <c r="L182" s="1084"/>
    </row>
    <row r="183" spans="2:12" x14ac:dyDescent="0.25">
      <c r="L183" s="1084"/>
    </row>
    <row r="184" spans="2:12" x14ac:dyDescent="0.25">
      <c r="L184" s="1091"/>
    </row>
    <row r="185" spans="2:12" x14ac:dyDescent="0.25">
      <c r="L185" s="1084"/>
    </row>
    <row r="186" spans="2:12" x14ac:dyDescent="0.25">
      <c r="B186" s="565"/>
      <c r="L186" s="1091"/>
    </row>
    <row r="187" spans="2:12" x14ac:dyDescent="0.25">
      <c r="L187" s="1084"/>
    </row>
    <row r="188" spans="2:12" x14ac:dyDescent="0.25">
      <c r="L188" s="1084"/>
    </row>
    <row r="189" spans="2:12" x14ac:dyDescent="0.25">
      <c r="L189" s="1084"/>
    </row>
    <row r="190" spans="2:12" x14ac:dyDescent="0.25">
      <c r="L190" s="1084"/>
    </row>
    <row r="191" spans="2:12" x14ac:dyDescent="0.25">
      <c r="L191" s="1091"/>
    </row>
  </sheetData>
  <mergeCells count="10">
    <mergeCell ref="CQ7:DB7"/>
    <mergeCell ref="B1:CH1"/>
    <mergeCell ref="C2:I2"/>
    <mergeCell ref="C3:I3"/>
    <mergeCell ref="C5:I5"/>
    <mergeCell ref="C7:L7"/>
    <mergeCell ref="M7:X7"/>
    <mergeCell ref="Y7:AF7"/>
    <mergeCell ref="BU7:CD7"/>
    <mergeCell ref="CE7:CP7"/>
  </mergeCells>
  <pageMargins left="0.45" right="0.45" top="0.5" bottom="0.5" header="0.3" footer="0.3"/>
  <pageSetup scale="24" fitToHeight="0" orientation="landscape" r:id="rId1"/>
  <headerFooter>
    <oddFooter>&amp;C&amp;P of &amp;N</oddFooter>
  </headerFooter>
  <rowBreaks count="2" manualBreakCount="2">
    <brk id="64" max="16383" man="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5192-1DF1-44D9-95C3-87E8285596A2}">
  <sheetPr codeName="Sheet5">
    <tabColor rgb="FFFF0000"/>
  </sheetPr>
  <dimension ref="B2:I11"/>
  <sheetViews>
    <sheetView zoomScale="80" zoomScaleNormal="80" workbookViewId="0">
      <selection activeCell="E7" sqref="E7"/>
    </sheetView>
  </sheetViews>
  <sheetFormatPr defaultRowHeight="15" x14ac:dyDescent="0.25"/>
  <cols>
    <col min="2" max="2" width="14.5703125" bestFit="1" customWidth="1"/>
    <col min="3" max="3" width="45.5703125" bestFit="1" customWidth="1"/>
    <col min="4" max="4" width="35.85546875" bestFit="1" customWidth="1"/>
    <col min="5" max="5" width="86.7109375" customWidth="1"/>
  </cols>
  <sheetData>
    <row r="2" spans="2:9" x14ac:dyDescent="0.25">
      <c r="F2" s="538" t="s">
        <v>113</v>
      </c>
      <c r="G2" s="539"/>
      <c r="H2" s="539"/>
      <c r="I2" s="540"/>
    </row>
    <row r="3" spans="2:9" x14ac:dyDescent="0.25">
      <c r="B3" s="537" t="s">
        <v>112</v>
      </c>
      <c r="C3" s="537" t="s">
        <v>111</v>
      </c>
      <c r="D3" s="537" t="s">
        <v>120</v>
      </c>
      <c r="E3" s="550" t="s">
        <v>130</v>
      </c>
      <c r="F3" s="537" t="s">
        <v>107</v>
      </c>
      <c r="G3" s="537" t="s">
        <v>108</v>
      </c>
      <c r="H3" s="537" t="s">
        <v>109</v>
      </c>
      <c r="I3" s="537" t="s">
        <v>110</v>
      </c>
    </row>
    <row r="4" spans="2:9" ht="30" x14ac:dyDescent="0.25">
      <c r="B4" s="541" t="s">
        <v>114</v>
      </c>
      <c r="C4" s="541" t="s">
        <v>115</v>
      </c>
      <c r="D4" s="541" t="s">
        <v>121</v>
      </c>
      <c r="E4" s="542" t="s">
        <v>116</v>
      </c>
      <c r="F4" s="543" t="s">
        <v>118</v>
      </c>
      <c r="G4" s="543" t="s">
        <v>117</v>
      </c>
      <c r="H4" s="543" t="s">
        <v>117</v>
      </c>
      <c r="I4" s="543" t="s">
        <v>118</v>
      </c>
    </row>
    <row r="5" spans="2:9" ht="150" x14ac:dyDescent="0.25">
      <c r="B5" s="541" t="s">
        <v>114</v>
      </c>
      <c r="C5" s="541" t="s">
        <v>128</v>
      </c>
      <c r="D5" s="541" t="s">
        <v>122</v>
      </c>
      <c r="E5" s="542" t="s">
        <v>131</v>
      </c>
      <c r="F5" s="543" t="s">
        <v>117</v>
      </c>
      <c r="G5" s="543" t="s">
        <v>117</v>
      </c>
      <c r="H5" s="543" t="s">
        <v>117</v>
      </c>
      <c r="I5" s="543" t="s">
        <v>117</v>
      </c>
    </row>
    <row r="6" spans="2:9" ht="165" x14ac:dyDescent="0.25">
      <c r="B6" s="541">
        <v>1</v>
      </c>
      <c r="C6" s="541" t="s">
        <v>14</v>
      </c>
      <c r="D6" s="541" t="s">
        <v>119</v>
      </c>
      <c r="E6" s="542" t="s">
        <v>132</v>
      </c>
      <c r="F6" s="543" t="s">
        <v>117</v>
      </c>
      <c r="G6" s="543" t="s">
        <v>118</v>
      </c>
      <c r="H6" s="543" t="s">
        <v>118</v>
      </c>
      <c r="I6" s="543" t="s">
        <v>117</v>
      </c>
    </row>
    <row r="7" spans="2:9" ht="202.5" customHeight="1" x14ac:dyDescent="0.25">
      <c r="B7" s="544" t="s">
        <v>124</v>
      </c>
      <c r="C7" s="541" t="s">
        <v>126</v>
      </c>
      <c r="D7" s="541" t="s">
        <v>122</v>
      </c>
      <c r="E7" s="542" t="s">
        <v>129</v>
      </c>
      <c r="F7" s="543" t="s">
        <v>117</v>
      </c>
      <c r="G7" s="543" t="s">
        <v>117</v>
      </c>
      <c r="H7" s="543" t="s">
        <v>117</v>
      </c>
      <c r="I7" s="543" t="s">
        <v>117</v>
      </c>
    </row>
    <row r="8" spans="2:9" ht="63" customHeight="1" x14ac:dyDescent="0.25">
      <c r="B8" s="544" t="s">
        <v>125</v>
      </c>
      <c r="C8" s="541" t="s">
        <v>127</v>
      </c>
      <c r="D8" s="541" t="s">
        <v>122</v>
      </c>
      <c r="E8" s="542" t="s">
        <v>136</v>
      </c>
      <c r="F8" s="543" t="s">
        <v>117</v>
      </c>
      <c r="G8" s="543" t="s">
        <v>117</v>
      </c>
      <c r="H8" s="543" t="s">
        <v>117</v>
      </c>
      <c r="I8" s="543" t="s">
        <v>117</v>
      </c>
    </row>
    <row r="9" spans="2:9" ht="30" x14ac:dyDescent="0.25">
      <c r="B9" s="541">
        <v>18</v>
      </c>
      <c r="C9" s="541" t="s">
        <v>25</v>
      </c>
      <c r="D9" s="541" t="s">
        <v>122</v>
      </c>
      <c r="E9" s="542" t="s">
        <v>133</v>
      </c>
      <c r="F9" s="543" t="s">
        <v>117</v>
      </c>
      <c r="G9" s="543" t="s">
        <v>118</v>
      </c>
      <c r="H9" s="543" t="s">
        <v>118</v>
      </c>
      <c r="I9" s="543" t="s">
        <v>117</v>
      </c>
    </row>
    <row r="10" spans="2:9" ht="38.1" customHeight="1" x14ac:dyDescent="0.25">
      <c r="B10" s="541">
        <v>19</v>
      </c>
      <c r="C10" s="541" t="s">
        <v>24</v>
      </c>
      <c r="D10" s="541" t="s">
        <v>122</v>
      </c>
      <c r="E10" s="542" t="s">
        <v>135</v>
      </c>
      <c r="F10" s="543" t="s">
        <v>117</v>
      </c>
      <c r="G10" s="543" t="s">
        <v>118</v>
      </c>
      <c r="H10" s="543" t="s">
        <v>118</v>
      </c>
      <c r="I10" s="543" t="s">
        <v>117</v>
      </c>
    </row>
    <row r="11" spans="2:9" x14ac:dyDescent="0.25">
      <c r="B11" s="541">
        <v>20</v>
      </c>
      <c r="C11" s="541" t="s">
        <v>123</v>
      </c>
      <c r="D11" s="541" t="s">
        <v>122</v>
      </c>
      <c r="E11" s="542" t="s">
        <v>134</v>
      </c>
      <c r="F11" s="543" t="s">
        <v>117</v>
      </c>
      <c r="G11" s="543" t="s">
        <v>118</v>
      </c>
      <c r="H11" s="543" t="s">
        <v>118</v>
      </c>
      <c r="I11" s="543" t="s">
        <v>117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DB973B56-30BF-46F7-B54B-548DFB8C7C52}">
  <ds:schemaRefs>
    <ds:schemaRef ds:uri="http://schemas.microsoft.com/office/2006/documentManagement/types"/>
    <ds:schemaRef ds:uri="http://schemas.openxmlformats.org/package/2006/metadata/core-properties"/>
    <ds:schemaRef ds:uri="1eeef179-16a7-4345-ae6b-3a769ee7d491"/>
    <ds:schemaRef ds:uri="http://purl.org/dc/elements/1.1/"/>
    <ds:schemaRef ds:uri="http://schemas.microsoft.com/office/2006/metadata/properties"/>
    <ds:schemaRef ds:uri="http://schemas.microsoft.com/office/infopath/2007/PartnerControls"/>
    <ds:schemaRef ds:uri="http://purl.org/dc/terms/"/>
    <ds:schemaRef ds:uri="db156ad7-e54a-4943-8824-d4f9bff3a7e2"/>
    <ds:schemaRef ds:uri="http://www.w3.org/XML/1998/namespace"/>
    <ds:schemaRef ds:uri="http://purl.org/dc/dcmitype/"/>
  </ds:schemaRefs>
</ds:datastoreItem>
</file>

<file path=customXml/itemProps3.xml><?xml version="1.0" encoding="utf-8"?>
<ds:datastoreItem xmlns:ds="http://schemas.openxmlformats.org/officeDocument/2006/customXml" ds:itemID="{7145B831-6D68-4157-9146-54F0A133DB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WMA </vt:lpstr>
      <vt:lpstr>Data EMA Electric</vt:lpstr>
      <vt:lpstr>Data EMA Gas</vt:lpstr>
      <vt:lpstr>Data EGMA</vt:lpstr>
      <vt:lpstr>OMNI INTEGRATION</vt:lpstr>
      <vt:lpstr>'Data EGMA'!Print_Area</vt:lpstr>
      <vt:lpstr>'Data EGMA'!Print_Titles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Jefferis, Ryan C</cp:lastModifiedBy>
  <cp:lastPrinted>2020-04-09T15:18:08Z</cp:lastPrinted>
  <dcterms:created xsi:type="dcterms:W3CDTF">2020-04-08T09:56:20Z</dcterms:created>
  <dcterms:modified xsi:type="dcterms:W3CDTF">2024-12-09T16:08:07Z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y fmtid="{D5CDD505-2E9C-101B-9397-08002B2CF9AE}" pid="3" name="_NewReviewCycle">
    <vt:lpwstr/>
  </property>
</Properties>
</file>